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75" windowWidth="13230" windowHeight="6720" activeTab="0"/>
  </bookViews>
  <sheets>
    <sheet name="2019 год" sheetId="1" r:id="rId1"/>
  </sheets>
  <definedNames>
    <definedName name="_xlnm.Print_Area" localSheetId="0">'2019 год'!$A$1:$E$46</definedName>
  </definedNames>
  <calcPr fullCalcOnLoad="1"/>
</workbook>
</file>

<file path=xl/sharedStrings.xml><?xml version="1.0" encoding="utf-8"?>
<sst xmlns="http://schemas.openxmlformats.org/spreadsheetml/2006/main" count="90" uniqueCount="89">
  <si>
    <t>0100</t>
  </si>
  <si>
    <t>0200</t>
  </si>
  <si>
    <t>0300</t>
  </si>
  <si>
    <t>0400</t>
  </si>
  <si>
    <t>0500</t>
  </si>
  <si>
    <t>0600</t>
  </si>
  <si>
    <t>0700</t>
  </si>
  <si>
    <t>1000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</si>
  <si>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</si>
  <si>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</si>
  <si>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</si>
  <si>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</si>
  <si>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</si>
  <si>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</si>
  <si>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</si>
  <si>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</si>
  <si>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</si>
  <si>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</si>
  <si>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</si>
  <si>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Земельный налог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</si>
  <si>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</si>
  <si>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</si>
  <si>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</si>
  <si>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Прочие неналоговые доходы</t>
  </si>
  <si>
    <t>Налог на имущество физических лиц</t>
  </si>
  <si>
    <t xml:space="preserve">Код бюджетной классификации </t>
  </si>
  <si>
    <t>Фактическое исполнение, тыс.руб.</t>
  </si>
  <si>
    <t>ДОХОДЫ</t>
  </si>
  <si>
    <t>000 100 00000 00 0000 000</t>
  </si>
  <si>
    <t>ВСЕГО ПО ДОХОДАМ</t>
  </si>
  <si>
    <t>000 101 00000 00 0000 000</t>
  </si>
  <si>
    <t>Налоги на прибыль, доходы</t>
  </si>
  <si>
    <t>182 101 02000 01 0000 110</t>
  </si>
  <si>
    <t>000 105 00000 00 0000 000</t>
  </si>
  <si>
    <t>Налоги на совокупный доход</t>
  </si>
  <si>
    <t xml:space="preserve">Налоги на имущество </t>
  </si>
  <si>
    <t>000 106 00000 00 0000 000</t>
  </si>
  <si>
    <t>000 108 00000 00 0000 000</t>
  </si>
  <si>
    <t>000 109 00000 00 0000 000</t>
  </si>
  <si>
    <t>000 111 00000 00 0000 000</t>
  </si>
  <si>
    <t>182 106 01000 00 0000 110</t>
  </si>
  <si>
    <t>182 106 06000 00 0000 110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</si>
  <si>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</si>
  <si>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</si>
  <si>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</si>
  <si>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Доходы от оказания платных услуг и компенсация затрат государства</t>
  </si>
  <si>
    <t>000 113 00000 00 0000 000</t>
  </si>
  <si>
    <t>000 114 00000 00 0000 000</t>
  </si>
  <si>
    <t>Доходы от продажи материальных и нематериальных активов</t>
  </si>
  <si>
    <t>000 116 00000 00 0000 000</t>
  </si>
  <si>
    <t>000 117 00000 00 0000 000</t>
  </si>
  <si>
    <t>000 200 00000 00 0000 000</t>
  </si>
  <si>
    <t>РАСХОДЫ</t>
  </si>
  <si>
    <t>Код раздела</t>
  </si>
  <si>
    <t>Наименование раздела</t>
  </si>
  <si>
    <t>ВСЕГО ПО РАСХОДАМ</t>
  </si>
  <si>
    <t>182 105 02000 00 0000 110*</t>
  </si>
  <si>
    <t>182 105 03000 00 0000 110*</t>
  </si>
  <si>
    <t>Культура и кинематография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</si>
  <si>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</si>
  <si>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</si>
  <si>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</si>
  <si>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Наименование кода поступлений в бюджет,группы, подгруппы</t>
  </si>
  <si>
    <t>% исполнения</t>
  </si>
  <si>
    <t>000 115 00000 00 0000 000</t>
  </si>
  <si>
    <t>Административные платежи и сборы</t>
  </si>
  <si>
    <t>БЕЗВОЗМЕЗДНЫЕ ПОСТУПЛЕНИЯ</t>
  </si>
  <si>
    <t>1100</t>
  </si>
  <si>
    <t>1200</t>
  </si>
  <si>
    <t>1300</t>
  </si>
  <si>
    <t>0800</t>
  </si>
  <si>
    <t>0900</t>
  </si>
  <si>
    <t>Здравоохранение</t>
  </si>
  <si>
    <t>182 105 04000 00 0000 110*</t>
  </si>
  <si>
    <t>Налог, взимаемый в связи с применением патентной системы налогообложения</t>
  </si>
  <si>
    <t>000 103 00000 00 0000 000</t>
  </si>
  <si>
    <t>000 103 02000 01 0000 110</t>
  </si>
  <si>
    <t>Акцизы по подакцизным товарам (продукции), производимые на территории Российской Федерации</t>
  </si>
  <si>
    <t>Налоги на товары (работы, услуги), реализуемые на территории Российской Федерации</t>
  </si>
  <si>
    <t>182 105 01000 00 0000 110*</t>
  </si>
  <si>
    <t>Налог, взимаемый в связи с применением упрощенной системы налогообложения</t>
  </si>
  <si>
    <t>Информация по исполнению бюджета</t>
  </si>
  <si>
    <t>Утверждено решением Думы, тыс.руб.</t>
  </si>
  <si>
    <t xml:space="preserve">% исполнения </t>
  </si>
  <si>
    <t>Плановые показатели, тыс.руб.</t>
  </si>
  <si>
    <t>000 110 00000 00 0000 000</t>
  </si>
  <si>
    <t>НЕНАЛОГОВЫЕ ДОХОДЫ</t>
  </si>
  <si>
    <t xml:space="preserve">НАЛОГОВЫЕ  ДОХОДЫ </t>
  </si>
  <si>
    <t>Артемовского городского округа по состоянию на 31.12.2019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</si>
</sst>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.0;[Red]#,##0.0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57">
    <font>
      <sz val="10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i/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78" fontId="37" fillId="19" borderId="1">
      <alignment horizontal="right" vertical="top" shrinkToFit="1"/>
      <protection/>
    </xf>
    <xf numFmtId="178" fontId="37" fillId="20" borderId="1">
      <alignment horizontal="right" vertical="top" shrinkToFit="1"/>
      <protection/>
    </xf>
    <xf numFmtId="178" fontId="38" fillId="0" borderId="1">
      <alignment horizontal="right" vertical="top" shrinkToFi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8" fillId="2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1" borderId="2">
      <alignment/>
      <protection/>
    </xf>
    <xf numFmtId="0" fontId="38" fillId="0" borderId="1">
      <alignment horizontal="center" vertical="center" wrapText="1"/>
      <protection/>
    </xf>
    <xf numFmtId="0" fontId="38" fillId="21" borderId="3">
      <alignment/>
      <protection/>
    </xf>
    <xf numFmtId="49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4" fontId="38" fillId="0" borderId="1">
      <alignment horizontal="right" vertical="top" shrinkToFit="1"/>
      <protection/>
    </xf>
    <xf numFmtId="10" fontId="38" fillId="0" borderId="1">
      <alignment horizontal="right" vertical="top" shrinkToFit="1"/>
      <protection/>
    </xf>
    <xf numFmtId="0" fontId="38" fillId="21" borderId="3">
      <alignment shrinkToFit="1"/>
      <protection/>
    </xf>
    <xf numFmtId="0" fontId="37" fillId="0" borderId="1">
      <alignment horizontal="left"/>
      <protection/>
    </xf>
    <xf numFmtId="4" fontId="37" fillId="19" borderId="1">
      <alignment horizontal="right" vertical="top" shrinkToFit="1"/>
      <protection/>
    </xf>
    <xf numFmtId="10" fontId="37" fillId="19" borderId="1">
      <alignment horizontal="right" vertical="top" shrinkToFit="1"/>
      <protection/>
    </xf>
    <xf numFmtId="0" fontId="38" fillId="21" borderId="4">
      <alignment/>
      <protection/>
    </xf>
    <xf numFmtId="0" fontId="38" fillId="0" borderId="0">
      <alignment horizontal="left" wrapText="1"/>
      <protection/>
    </xf>
    <xf numFmtId="0" fontId="37" fillId="0" borderId="1">
      <alignment vertical="top" wrapText="1"/>
      <protection/>
    </xf>
    <xf numFmtId="4" fontId="37" fillId="20" borderId="1">
      <alignment horizontal="right" vertical="top" shrinkToFit="1"/>
      <protection/>
    </xf>
    <xf numFmtId="10" fontId="37" fillId="20" borderId="1">
      <alignment horizontal="right" vertical="top" shrinkToFit="1"/>
      <protection/>
    </xf>
    <xf numFmtId="0" fontId="38" fillId="21" borderId="3">
      <alignment horizontal="center"/>
      <protection/>
    </xf>
    <xf numFmtId="0" fontId="38" fillId="21" borderId="3">
      <alignment horizontal="left"/>
      <protection/>
    </xf>
    <xf numFmtId="0" fontId="38" fillId="21" borderId="4">
      <alignment horizontal="center"/>
      <protection/>
    </xf>
    <xf numFmtId="0" fontId="38" fillId="21" borderId="4">
      <alignment horizontal="left"/>
      <protection/>
    </xf>
    <xf numFmtId="4" fontId="37" fillId="20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5" applyNumberFormat="0" applyAlignment="0" applyProtection="0"/>
    <xf numFmtId="0" fontId="41" fillId="29" borderId="6" applyNumberFormat="0" applyAlignment="0" applyProtection="0"/>
    <xf numFmtId="0" fontId="42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 applyNumberFormat="0" applyFon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19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4" xfId="112" applyNumberFormat="1" applyFont="1" applyFill="1" applyBorder="1" applyAlignment="1" applyProtection="1">
      <alignment horizontal="left" vertical="center" wrapText="1"/>
      <protection/>
    </xf>
    <xf numFmtId="0" fontId="5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112" applyNumberFormat="1" applyFont="1" applyFill="1" applyBorder="1" applyAlignment="1" applyProtection="1">
      <alignment horizontal="center" vertical="center" wrapText="1"/>
      <protection/>
    </xf>
    <xf numFmtId="1" fontId="5" fillId="0" borderId="14" xfId="112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9" fillId="0" borderId="14" xfId="112" applyNumberFormat="1" applyFont="1" applyFill="1" applyBorder="1" applyAlignment="1" applyProtection="1">
      <alignment horizontal="center" vertical="center" wrapText="1"/>
      <protection/>
    </xf>
    <xf numFmtId="0" fontId="9" fillId="0" borderId="14" xfId="112" applyNumberFormat="1" applyFont="1" applyFill="1" applyBorder="1" applyAlignment="1" applyProtection="1">
      <alignment horizontal="left" vertical="center" wrapText="1"/>
      <protection/>
    </xf>
    <xf numFmtId="49" fontId="9" fillId="0" borderId="14" xfId="112" applyNumberFormat="1" applyFont="1" applyFill="1" applyBorder="1" applyAlignment="1" applyProtection="1">
      <alignment horizontal="center" vertical="center" wrapText="1"/>
      <protection/>
    </xf>
    <xf numFmtId="1" fontId="9" fillId="0" borderId="14" xfId="112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8" fontId="2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Fill="1" applyBorder="1" applyAlignment="1">
      <alignment horizontal="center" vertical="center"/>
    </xf>
    <xf numFmtId="178" fontId="55" fillId="0" borderId="1" xfId="61" applyNumberFormat="1" applyFont="1" applyFill="1" applyProtection="1">
      <alignment horizontal="right" vertical="top" shrinkToFit="1"/>
      <protection locked="0"/>
    </xf>
    <xf numFmtId="178" fontId="0" fillId="0" borderId="14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right" vertical="center"/>
    </xf>
    <xf numFmtId="178" fontId="56" fillId="0" borderId="1" xfId="56" applyNumberFormat="1" applyFont="1" applyFill="1" applyProtection="1">
      <alignment horizontal="right" vertical="top" shrinkToFit="1"/>
      <protection locked="0"/>
    </xf>
    <xf numFmtId="178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6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7" xfId="94"/>
    <cellStyle name="Обычный 18" xfId="95"/>
    <cellStyle name="Обычный 19" xfId="96"/>
    <cellStyle name="Обычный 2" xfId="97"/>
    <cellStyle name="Обычный 20" xfId="98"/>
    <cellStyle name="Обычный 21" xfId="99"/>
    <cellStyle name="Обычный 22" xfId="100"/>
    <cellStyle name="Обычный 23" xfId="101"/>
    <cellStyle name="Обычный 24" xfId="102"/>
    <cellStyle name="Обычный 25" xfId="103"/>
    <cellStyle name="Обычный 26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Обычный 8" xfId="110"/>
    <cellStyle name="Обычный 9" xfId="111"/>
    <cellStyle name="Обычный_Доходы 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"/>
          <c:y val="0.0205"/>
          <c:w val="0.718"/>
          <c:h val="0.9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год'!$C$4</c:f>
              <c:strCache>
                <c:ptCount val="1"/>
                <c:pt idx="0">
                  <c:v>Утверждено решением Думы,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год'!$C$5:$C$29</c:f>
              <c:numCache/>
            </c:numRef>
          </c:val>
          <c:shape val="cylinder"/>
        </c:ser>
        <c:ser>
          <c:idx val="1"/>
          <c:order val="1"/>
          <c:tx>
            <c:strRef>
              <c:f>'2019 год'!$D$4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год'!$B$5:$B$29</c:f>
              <c:strCache/>
            </c:strRef>
          </c:cat>
          <c:val>
            <c:numRef>
              <c:f>'2019 год'!$D$5:$D$29</c:f>
              <c:numCache/>
            </c:numRef>
          </c:val>
          <c:shape val="cylinder"/>
        </c:ser>
        <c:shape val="cylinder"/>
        <c:axId val="51083320"/>
        <c:axId val="57096697"/>
      </c:bar3DChart>
      <c:catAx>
        <c:axId val="5108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6697"/>
        <c:crosses val="autoZero"/>
        <c:auto val="1"/>
        <c:lblOffset val="100"/>
        <c:tickLblSkip val="1"/>
        <c:noMultiLvlLbl val="0"/>
      </c:catAx>
      <c:valAx>
        <c:axId val="57096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3320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44625"/>
          <c:w val="0.2515"/>
          <c:h val="0.10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725"/>
          <c:w val="0.74175"/>
          <c:h val="0.96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'2019 год'!$C$32</c:f>
              <c:strCache>
                <c:ptCount val="1"/>
                <c:pt idx="0">
                  <c:v>Плановые показатели, тыс.руб.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год'!$C$33:$C$45</c:f>
              <c:numCache/>
            </c:numRef>
          </c:val>
          <c:shape val="cylinder"/>
        </c:ser>
        <c:ser>
          <c:idx val="1"/>
          <c:order val="1"/>
          <c:tx>
            <c:strRef>
              <c:f>'2019 год'!$D$32</c:f>
              <c:strCache>
                <c:ptCount val="1"/>
                <c:pt idx="0">
                  <c:v>Фактическое исполнение, тыс.руб.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 год'!$B$33:$B$45</c:f>
              <c:strCache/>
            </c:strRef>
          </c:cat>
          <c:val>
            <c:numRef>
              <c:f>'2019 год'!$D$33:$D$45</c:f>
              <c:numCache/>
            </c:numRef>
          </c:val>
          <c:shape val="cylinder"/>
        </c:ser>
        <c:shape val="cylinder"/>
        <c:axId val="44108226"/>
        <c:axId val="61429715"/>
      </c:bar3DChart>
      <c:catAx>
        <c:axId val="4410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29715"/>
        <c:crosses val="autoZero"/>
        <c:auto val="1"/>
        <c:lblOffset val="100"/>
        <c:tickLblSkip val="1"/>
        <c:noMultiLvlLbl val="0"/>
      </c:catAx>
      <c:valAx>
        <c:axId val="61429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8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25"/>
          <c:y val="0.454"/>
          <c:w val="0.22775"/>
          <c:h val="0.0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209550</xdr:rowOff>
    </xdr:from>
    <xdr:to>
      <xdr:col>20</xdr:col>
      <xdr:colOff>504825</xdr:colOff>
      <xdr:row>28</xdr:row>
      <xdr:rowOff>47625</xdr:rowOff>
    </xdr:to>
    <xdr:graphicFrame>
      <xdr:nvGraphicFramePr>
        <xdr:cNvPr id="1" name="Диаграмма 1"/>
        <xdr:cNvGraphicFramePr/>
      </xdr:nvGraphicFramePr>
      <xdr:xfrm>
        <a:off x="9391650" y="209550"/>
        <a:ext cx="104584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495300</xdr:colOff>
      <xdr:row>29</xdr:row>
      <xdr:rowOff>19050</xdr:rowOff>
    </xdr:from>
    <xdr:to>
      <xdr:col>20</xdr:col>
      <xdr:colOff>485775</xdr:colOff>
      <xdr:row>57</xdr:row>
      <xdr:rowOff>47625</xdr:rowOff>
    </xdr:to>
    <xdr:graphicFrame>
      <xdr:nvGraphicFramePr>
        <xdr:cNvPr id="2" name="Диаграмма 2"/>
        <xdr:cNvGraphicFramePr/>
      </xdr:nvGraphicFramePr>
      <xdr:xfrm>
        <a:off x="9420225" y="4867275"/>
        <a:ext cx="10410825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Normal="75" zoomScaleSheetLayoutView="100" zoomScalePageLayoutView="0" workbookViewId="0" topLeftCell="A12">
      <selection activeCell="D31" sqref="D31"/>
    </sheetView>
  </sheetViews>
  <sheetFormatPr defaultColWidth="9.00390625" defaultRowHeight="12.75"/>
  <cols>
    <col min="1" max="1" width="31.875" style="0" customWidth="1"/>
    <col min="2" max="2" width="42.125" style="0" customWidth="1"/>
    <col min="3" max="3" width="15.875" style="0" customWidth="1"/>
    <col min="4" max="4" width="14.125" style="0" customWidth="1"/>
    <col min="5" max="5" width="13.125" style="0" customWidth="1"/>
    <col min="6" max="6" width="10.75390625" style="0" bestFit="1" customWidth="1"/>
  </cols>
  <sheetData>
    <row r="1" spans="1:5" ht="27" customHeight="1">
      <c r="A1" s="47" t="s">
        <v>81</v>
      </c>
      <c r="B1" s="47"/>
      <c r="C1" s="47"/>
      <c r="D1" s="47"/>
      <c r="E1" s="47"/>
    </row>
    <row r="2" spans="1:5" ht="23.25" customHeight="1">
      <c r="A2" s="48" t="s">
        <v>88</v>
      </c>
      <c r="B2" s="48"/>
      <c r="C2" s="48"/>
      <c r="D2" s="48"/>
      <c r="E2" s="48"/>
    </row>
    <row r="4" spans="1:5" ht="63" customHeight="1">
      <c r="A4" s="21" t="s">
        <v>25</v>
      </c>
      <c r="B4" s="7" t="s">
        <v>62</v>
      </c>
      <c r="C4" s="7" t="s">
        <v>82</v>
      </c>
      <c r="D4" s="7" t="s">
        <v>26</v>
      </c>
      <c r="E4" s="7" t="s">
        <v>63</v>
      </c>
    </row>
    <row r="5" spans="1:5" ht="17.25" customHeight="1">
      <c r="A5" s="22" t="s">
        <v>27</v>
      </c>
      <c r="B5" s="23"/>
      <c r="C5" s="23"/>
      <c r="D5" s="23"/>
      <c r="E5" s="24"/>
    </row>
    <row r="6" spans="1:5" ht="12.75" hidden="1">
      <c r="A6" s="10" t="s">
        <v>28</v>
      </c>
      <c r="B6" s="1" t="s">
        <v>87</v>
      </c>
      <c r="C6" s="39">
        <f>C8+C10+C12+C13+C14+C15+C17+C18+C19</f>
        <v>703774</v>
      </c>
      <c r="D6" s="39">
        <f>D8+D10+D12+D13+D14+D15+D17+D18+D19</f>
        <v>678919.3</v>
      </c>
      <c r="E6" s="40">
        <f aca="true" t="shared" si="0" ref="E6:E21">D6/C6*100</f>
        <v>96.46836910712815</v>
      </c>
    </row>
    <row r="7" spans="1:5" ht="12.75" hidden="1">
      <c r="A7" s="6" t="s">
        <v>30</v>
      </c>
      <c r="B7" s="1" t="s">
        <v>31</v>
      </c>
      <c r="C7" s="41">
        <f>C8</f>
        <v>568918</v>
      </c>
      <c r="D7" s="41">
        <f>D8</f>
        <v>545817.9</v>
      </c>
      <c r="E7" s="40">
        <f t="shared" si="0"/>
        <v>95.93964332293933</v>
      </c>
    </row>
    <row r="8" spans="1:5" ht="18" customHeight="1">
      <c r="A8" s="11" t="s">
        <v>32</v>
      </c>
      <c r="B8" s="12" t="s">
        <v>16</v>
      </c>
      <c r="C8" s="41">
        <v>568918</v>
      </c>
      <c r="D8" s="41">
        <v>545817.9</v>
      </c>
      <c r="E8" s="40">
        <f t="shared" si="0"/>
        <v>95.93964332293933</v>
      </c>
    </row>
    <row r="9" spans="1:5" ht="39.75" customHeight="1" hidden="1">
      <c r="A9" s="2" t="s">
        <v>75</v>
      </c>
      <c r="B9" s="1" t="s">
        <v>78</v>
      </c>
      <c r="C9" s="41">
        <f>C10</f>
        <v>49127</v>
      </c>
      <c r="D9" s="41">
        <f>D10</f>
        <v>48922.9</v>
      </c>
      <c r="E9" s="40">
        <f t="shared" si="0"/>
        <v>99.5845461762371</v>
      </c>
    </row>
    <row r="10" spans="1:5" ht="38.25" customHeight="1">
      <c r="A10" s="2" t="s">
        <v>76</v>
      </c>
      <c r="B10" s="12" t="s">
        <v>77</v>
      </c>
      <c r="C10" s="41">
        <v>49127</v>
      </c>
      <c r="D10" s="41">
        <v>48922.9</v>
      </c>
      <c r="E10" s="40">
        <f t="shared" si="0"/>
        <v>99.5845461762371</v>
      </c>
    </row>
    <row r="11" spans="1:5" ht="18" customHeight="1" hidden="1">
      <c r="A11" s="2" t="s">
        <v>33</v>
      </c>
      <c r="B11" s="1" t="s">
        <v>34</v>
      </c>
      <c r="C11" s="40">
        <f>C12+C13+C14+C15</f>
        <v>43677</v>
      </c>
      <c r="D11" s="40">
        <f>D12+D13+D14+D15</f>
        <v>43128.7</v>
      </c>
      <c r="E11" s="40">
        <f t="shared" si="0"/>
        <v>98.74464821301828</v>
      </c>
    </row>
    <row r="12" spans="1:5" ht="31.5" customHeight="1">
      <c r="A12" s="11" t="s">
        <v>79</v>
      </c>
      <c r="B12" s="12" t="s">
        <v>80</v>
      </c>
      <c r="C12" s="41">
        <v>21660</v>
      </c>
      <c r="D12" s="40">
        <v>21091.5</v>
      </c>
      <c r="E12" s="40">
        <f t="shared" si="0"/>
        <v>97.3753462603878</v>
      </c>
    </row>
    <row r="13" spans="1:5" ht="37.5" customHeight="1">
      <c r="A13" s="11" t="s">
        <v>56</v>
      </c>
      <c r="B13" s="12" t="s">
        <v>17</v>
      </c>
      <c r="C13" s="41">
        <v>17400</v>
      </c>
      <c r="D13" s="41">
        <v>17349.5</v>
      </c>
      <c r="E13" s="40">
        <f t="shared" si="0"/>
        <v>99.70977011494253</v>
      </c>
    </row>
    <row r="14" spans="1:5" ht="24.75" customHeight="1">
      <c r="A14" s="13" t="s">
        <v>57</v>
      </c>
      <c r="B14" s="12" t="s">
        <v>18</v>
      </c>
      <c r="C14" s="41">
        <v>3767</v>
      </c>
      <c r="D14" s="41">
        <v>3767</v>
      </c>
      <c r="E14" s="40">
        <f t="shared" si="0"/>
        <v>100</v>
      </c>
    </row>
    <row r="15" spans="1:5" ht="24.75" customHeight="1">
      <c r="A15" s="13" t="s">
        <v>73</v>
      </c>
      <c r="B15" s="12" t="s">
        <v>74</v>
      </c>
      <c r="C15" s="41">
        <v>850</v>
      </c>
      <c r="D15" s="41">
        <v>920.7</v>
      </c>
      <c r="E15" s="40">
        <f t="shared" si="0"/>
        <v>108.31764705882354</v>
      </c>
    </row>
    <row r="16" spans="1:5" ht="15.75" customHeight="1" hidden="1">
      <c r="A16" s="3" t="s">
        <v>36</v>
      </c>
      <c r="B16" s="1" t="s">
        <v>35</v>
      </c>
      <c r="C16" s="40">
        <f>C17+C18</f>
        <v>29423</v>
      </c>
      <c r="D16" s="40">
        <f>D17+D18</f>
        <v>28086.5</v>
      </c>
      <c r="E16" s="40">
        <f t="shared" si="0"/>
        <v>95.45763518335995</v>
      </c>
    </row>
    <row r="17" spans="1:5" ht="12.75">
      <c r="A17" s="11" t="s">
        <v>40</v>
      </c>
      <c r="B17" s="12" t="s">
        <v>24</v>
      </c>
      <c r="C17" s="41">
        <v>14547</v>
      </c>
      <c r="D17" s="41">
        <v>13995.1</v>
      </c>
      <c r="E17" s="40">
        <f t="shared" si="0"/>
        <v>96.20609060287345</v>
      </c>
    </row>
    <row r="18" spans="1:5" ht="12.75">
      <c r="A18" s="14" t="s">
        <v>41</v>
      </c>
      <c r="B18" s="12" t="s">
        <v>19</v>
      </c>
      <c r="C18" s="41">
        <v>14876</v>
      </c>
      <c r="D18" s="41">
        <v>14091.4</v>
      </c>
      <c r="E18" s="40">
        <f t="shared" si="0"/>
        <v>94.7257327238505</v>
      </c>
    </row>
    <row r="19" spans="1:5" ht="12.75">
      <c r="A19" s="2" t="s">
        <v>37</v>
      </c>
      <c r="B19" s="1" t="s">
        <v>20</v>
      </c>
      <c r="C19" s="39">
        <v>12629</v>
      </c>
      <c r="D19" s="39">
        <v>12963.3</v>
      </c>
      <c r="E19" s="40">
        <f t="shared" si="0"/>
        <v>102.64708211259799</v>
      </c>
    </row>
    <row r="20" spans="1:5" ht="38.25" hidden="1">
      <c r="A20" s="4" t="s">
        <v>38</v>
      </c>
      <c r="B20" s="1" t="s">
        <v>21</v>
      </c>
      <c r="C20" s="39">
        <v>0</v>
      </c>
      <c r="D20" s="40">
        <v>0</v>
      </c>
      <c r="E20" s="40" t="e">
        <f t="shared" si="0"/>
        <v>#DIV/0!</v>
      </c>
    </row>
    <row r="21" spans="1:5" ht="12.75">
      <c r="A21" s="4" t="s">
        <v>85</v>
      </c>
      <c r="B21" s="1" t="s">
        <v>86</v>
      </c>
      <c r="C21" s="39">
        <v>25081.4</v>
      </c>
      <c r="D21" s="39">
        <v>27481</v>
      </c>
      <c r="E21" s="40">
        <f t="shared" si="0"/>
        <v>109.56724903713508</v>
      </c>
    </row>
    <row r="22" spans="1:5" ht="38.25" hidden="1">
      <c r="A22" s="4" t="s">
        <v>39</v>
      </c>
      <c r="B22" s="1" t="s">
        <v>42</v>
      </c>
      <c r="C22" s="39">
        <v>9159</v>
      </c>
      <c r="D22" s="40">
        <v>7834.7</v>
      </c>
      <c r="E22" s="40">
        <f>D22/C22*100</f>
        <v>85.54099792553772</v>
      </c>
    </row>
    <row r="23" spans="1:5" ht="25.5" hidden="1">
      <c r="A23" s="15" t="s">
        <v>43</v>
      </c>
      <c r="B23" s="1" t="s">
        <v>44</v>
      </c>
      <c r="C23" s="39">
        <v>404</v>
      </c>
      <c r="D23" s="40">
        <v>644.6</v>
      </c>
      <c r="E23" s="40">
        <f>D23/C23*100</f>
        <v>159.55445544554456</v>
      </c>
    </row>
    <row r="24" spans="1:5" ht="37.5" customHeight="1" hidden="1">
      <c r="A24" s="5" t="s">
        <v>46</v>
      </c>
      <c r="B24" s="1" t="s">
        <v>45</v>
      </c>
      <c r="C24" s="39">
        <v>5018.4</v>
      </c>
      <c r="D24" s="40">
        <v>5401.8</v>
      </c>
      <c r="E24" s="40">
        <f>D24/C24*100</f>
        <v>107.63988522238164</v>
      </c>
    </row>
    <row r="25" spans="1:5" ht="36" customHeight="1" hidden="1">
      <c r="A25" s="5" t="s">
        <v>47</v>
      </c>
      <c r="B25" s="1" t="s">
        <v>48</v>
      </c>
      <c r="C25" s="39">
        <v>17278</v>
      </c>
      <c r="D25" s="40">
        <v>1999</v>
      </c>
      <c r="E25" s="40">
        <f>D25/C25*100</f>
        <v>11.56962611413358</v>
      </c>
    </row>
    <row r="26" spans="1:5" ht="22.5" customHeight="1" hidden="1">
      <c r="A26" s="5" t="s">
        <v>64</v>
      </c>
      <c r="B26" s="1" t="s">
        <v>65</v>
      </c>
      <c r="C26" s="39">
        <v>0</v>
      </c>
      <c r="D26" s="40">
        <v>0</v>
      </c>
      <c r="E26" s="40">
        <v>0</v>
      </c>
    </row>
    <row r="27" spans="1:5" ht="30" customHeight="1" hidden="1">
      <c r="A27" s="5" t="s">
        <v>49</v>
      </c>
      <c r="B27" s="1" t="s">
        <v>22</v>
      </c>
      <c r="C27" s="39">
        <v>3158</v>
      </c>
      <c r="D27" s="40">
        <v>3962.5</v>
      </c>
      <c r="E27" s="40">
        <f>D27/C27*100</f>
        <v>125.47498416719442</v>
      </c>
    </row>
    <row r="28" spans="1:5" ht="15" customHeight="1" hidden="1">
      <c r="A28" s="5" t="s">
        <v>50</v>
      </c>
      <c r="B28" s="1" t="s">
        <v>23</v>
      </c>
      <c r="C28" s="39">
        <v>8</v>
      </c>
      <c r="D28" s="40">
        <v>0.6</v>
      </c>
      <c r="E28" s="40">
        <f>D28/C28*100</f>
        <v>7.5</v>
      </c>
    </row>
    <row r="29" spans="1:5" ht="12.75">
      <c r="A29" s="5" t="s">
        <v>51</v>
      </c>
      <c r="B29" s="1" t="s">
        <v>66</v>
      </c>
      <c r="C29" s="39">
        <v>1536370.6</v>
      </c>
      <c r="D29" s="40">
        <v>1525011.3</v>
      </c>
      <c r="E29" s="40">
        <f>D29/C29*100</f>
        <v>99.26064062928567</v>
      </c>
    </row>
    <row r="30" spans="1:9" ht="15" customHeight="1">
      <c r="A30" s="25" t="s">
        <v>29</v>
      </c>
      <c r="B30" s="26"/>
      <c r="C30" s="37">
        <f>C6+C29+C21</f>
        <v>2265226</v>
      </c>
      <c r="D30" s="37">
        <f>D6+D29+D21</f>
        <v>2231411.6</v>
      </c>
      <c r="E30" s="37">
        <f>D30/C30*100</f>
        <v>98.50723945425314</v>
      </c>
      <c r="G30" s="16"/>
      <c r="H30" s="16"/>
      <c r="I30" s="17"/>
    </row>
    <row r="31" spans="1:9" ht="15" customHeight="1">
      <c r="A31" s="28" t="s">
        <v>52</v>
      </c>
      <c r="B31" s="29"/>
      <c r="C31" s="29"/>
      <c r="D31" s="29"/>
      <c r="E31" s="38"/>
      <c r="F31" s="27"/>
      <c r="G31" s="16"/>
      <c r="H31" s="16"/>
      <c r="I31" s="17"/>
    </row>
    <row r="32" spans="1:9" s="20" customFormat="1" ht="39.75" customHeight="1">
      <c r="A32" s="30" t="s">
        <v>53</v>
      </c>
      <c r="B32" s="30" t="s">
        <v>54</v>
      </c>
      <c r="C32" s="30" t="s">
        <v>84</v>
      </c>
      <c r="D32" s="30" t="s">
        <v>26</v>
      </c>
      <c r="E32" s="30" t="s">
        <v>83</v>
      </c>
      <c r="F32" s="46"/>
      <c r="G32" s="18"/>
      <c r="H32" s="18"/>
      <c r="I32" s="19"/>
    </row>
    <row r="33" spans="1:6" ht="12.75">
      <c r="A33" s="31" t="s">
        <v>0</v>
      </c>
      <c r="B33" s="32" t="s">
        <v>8</v>
      </c>
      <c r="C33" s="42">
        <v>145237.8</v>
      </c>
      <c r="D33" s="42">
        <v>141709.8</v>
      </c>
      <c r="E33" s="43">
        <f>D33/C33*100</f>
        <v>97.57088030801899</v>
      </c>
      <c r="F33" s="27"/>
    </row>
    <row r="34" spans="1:6" ht="12.75">
      <c r="A34" s="31" t="s">
        <v>1</v>
      </c>
      <c r="B34" s="32" t="s">
        <v>9</v>
      </c>
      <c r="C34" s="42">
        <v>2955.2</v>
      </c>
      <c r="D34" s="42">
        <v>2955.2</v>
      </c>
      <c r="E34" s="43">
        <f aca="true" t="shared" si="1" ref="E34:E46">D34/C34*100</f>
        <v>100</v>
      </c>
      <c r="F34" s="27"/>
    </row>
    <row r="35" spans="1:6" ht="25.5">
      <c r="A35" s="31" t="s">
        <v>2</v>
      </c>
      <c r="B35" s="32" t="s">
        <v>10</v>
      </c>
      <c r="C35" s="42">
        <v>45765.2</v>
      </c>
      <c r="D35" s="42">
        <v>42129.3</v>
      </c>
      <c r="E35" s="43">
        <f t="shared" si="1"/>
        <v>92.05531714053474</v>
      </c>
      <c r="F35" s="27"/>
    </row>
    <row r="36" spans="1:6" ht="12.75">
      <c r="A36" s="31" t="s">
        <v>3</v>
      </c>
      <c r="B36" s="32" t="s">
        <v>11</v>
      </c>
      <c r="C36" s="42">
        <v>132298.6</v>
      </c>
      <c r="D36" s="42">
        <v>117320.3</v>
      </c>
      <c r="E36" s="43">
        <f t="shared" si="1"/>
        <v>88.67841383053184</v>
      </c>
      <c r="F36" s="27"/>
    </row>
    <row r="37" spans="1:6" ht="12.75">
      <c r="A37" s="31" t="s">
        <v>4</v>
      </c>
      <c r="B37" s="32" t="s">
        <v>12</v>
      </c>
      <c r="C37" s="42">
        <v>300581.8</v>
      </c>
      <c r="D37" s="42">
        <v>251842.8</v>
      </c>
      <c r="E37" s="43">
        <f t="shared" si="1"/>
        <v>83.78511273803004</v>
      </c>
      <c r="F37" s="27"/>
    </row>
    <row r="38" spans="1:6" ht="12.75">
      <c r="A38" s="31" t="s">
        <v>5</v>
      </c>
      <c r="B38" s="32" t="s">
        <v>13</v>
      </c>
      <c r="C38" s="42">
        <v>4819.8</v>
      </c>
      <c r="D38" s="42">
        <v>4095.6</v>
      </c>
      <c r="E38" s="43">
        <f t="shared" si="1"/>
        <v>84.97448026889082</v>
      </c>
      <c r="F38" s="27"/>
    </row>
    <row r="39" spans="1:6" ht="12.75">
      <c r="A39" s="31" t="s">
        <v>6</v>
      </c>
      <c r="B39" s="32" t="s">
        <v>14</v>
      </c>
      <c r="C39" s="42">
        <v>1215909</v>
      </c>
      <c r="D39" s="42">
        <v>1201338</v>
      </c>
      <c r="E39" s="43">
        <f t="shared" si="1"/>
        <v>98.80163729358036</v>
      </c>
      <c r="F39" s="27"/>
    </row>
    <row r="40" spans="1:6" ht="12.75">
      <c r="A40" s="31" t="s">
        <v>70</v>
      </c>
      <c r="B40" s="32" t="s">
        <v>58</v>
      </c>
      <c r="C40" s="42">
        <v>166226.2</v>
      </c>
      <c r="D40" s="42">
        <v>165689.5</v>
      </c>
      <c r="E40" s="43">
        <f t="shared" si="1"/>
        <v>99.67712671047042</v>
      </c>
      <c r="F40" s="27"/>
    </row>
    <row r="41" spans="1:6" ht="12.75">
      <c r="A41" s="31" t="s">
        <v>71</v>
      </c>
      <c r="B41" s="32" t="s">
        <v>72</v>
      </c>
      <c r="C41" s="44">
        <v>3000</v>
      </c>
      <c r="D41" s="44">
        <v>3000</v>
      </c>
      <c r="E41" s="43">
        <f t="shared" si="1"/>
        <v>100</v>
      </c>
      <c r="F41" s="27"/>
    </row>
    <row r="42" spans="1:6" ht="12.75">
      <c r="A42" s="31" t="s">
        <v>7</v>
      </c>
      <c r="B42" s="32" t="s">
        <v>15</v>
      </c>
      <c r="C42" s="42">
        <v>273879.4</v>
      </c>
      <c r="D42" s="42">
        <v>253721.2</v>
      </c>
      <c r="E42" s="43">
        <f t="shared" si="1"/>
        <v>92.63975311761308</v>
      </c>
      <c r="F42" s="27"/>
    </row>
    <row r="43" spans="1:6" ht="12.75">
      <c r="A43" s="31" t="s">
        <v>67</v>
      </c>
      <c r="B43" s="32" t="s">
        <v>59</v>
      </c>
      <c r="C43" s="42">
        <v>94849.8</v>
      </c>
      <c r="D43" s="42">
        <v>83054.7</v>
      </c>
      <c r="E43" s="43">
        <f t="shared" si="1"/>
        <v>87.56444399461041</v>
      </c>
      <c r="F43" s="27"/>
    </row>
    <row r="44" spans="1:6" ht="12.75">
      <c r="A44" s="31" t="s">
        <v>68</v>
      </c>
      <c r="B44" s="32" t="s">
        <v>60</v>
      </c>
      <c r="C44" s="42">
        <v>2460.131</v>
      </c>
      <c r="D44" s="42">
        <v>2460.1</v>
      </c>
      <c r="E44" s="43">
        <f t="shared" si="1"/>
        <v>99.99873990450102</v>
      </c>
      <c r="F44" s="27"/>
    </row>
    <row r="45" spans="1:6" ht="25.5">
      <c r="A45" s="31" t="s">
        <v>69</v>
      </c>
      <c r="B45" s="32" t="s">
        <v>61</v>
      </c>
      <c r="C45" s="42">
        <v>10</v>
      </c>
      <c r="D45" s="42">
        <v>6.8</v>
      </c>
      <c r="E45" s="43">
        <f t="shared" si="1"/>
        <v>68</v>
      </c>
      <c r="F45" s="27"/>
    </row>
    <row r="46" spans="1:6" ht="18" customHeight="1">
      <c r="A46" s="33" t="s">
        <v>55</v>
      </c>
      <c r="B46" s="34"/>
      <c r="C46" s="45">
        <f>SUM(C33:C45)+0.1</f>
        <v>2387993.031</v>
      </c>
      <c r="D46" s="45">
        <f>SUM(D33:D45)+0.1</f>
        <v>2269323.4000000004</v>
      </c>
      <c r="E46" s="37">
        <f t="shared" si="1"/>
        <v>95.03057046400569</v>
      </c>
      <c r="F46" s="27"/>
    </row>
    <row r="47" spans="1:6" ht="12.75">
      <c r="A47" s="27"/>
      <c r="B47" s="27"/>
      <c r="C47" s="27"/>
      <c r="D47" s="27"/>
      <c r="E47" s="27"/>
      <c r="F47" s="27"/>
    </row>
    <row r="48" spans="3:6" ht="12.75">
      <c r="C48" s="27"/>
      <c r="D48" s="27"/>
      <c r="E48" s="27"/>
      <c r="F48" s="27"/>
    </row>
    <row r="49" spans="1:6" ht="12.75">
      <c r="A49" s="8"/>
      <c r="C49" s="35"/>
      <c r="D49" s="35"/>
      <c r="E49" s="27"/>
      <c r="F49" s="27"/>
    </row>
    <row r="50" spans="3:6" ht="12.75">
      <c r="C50" s="27"/>
      <c r="D50" s="36"/>
      <c r="E50" s="36"/>
      <c r="F50" s="27"/>
    </row>
    <row r="55" ht="12.75">
      <c r="A55" s="9"/>
    </row>
    <row r="56" ht="12.75">
      <c r="A56" s="9"/>
    </row>
  </sheetData>
  <sheetProtection/>
  <mergeCells count="2">
    <mergeCell ref="A1:E1"/>
    <mergeCell ref="A2:E2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Наталья Шиленко</cp:lastModifiedBy>
  <cp:lastPrinted>2019-09-02T10:01:11Z</cp:lastPrinted>
  <dcterms:created xsi:type="dcterms:W3CDTF">2010-10-20T02:09:28Z</dcterms:created>
  <dcterms:modified xsi:type="dcterms:W3CDTF">2020-02-03T04:27:25Z</dcterms:modified>
  <cp:category/>
  <cp:version/>
  <cp:contentType/>
  <cp:contentStatus/>
</cp:coreProperties>
</file>