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'Лист1'!$A$1:$N$64</definedName>
  </definedNames>
  <calcPr fullCalcOnLoad="1"/>
</workbook>
</file>

<file path=xl/sharedStrings.xml><?xml version="1.0" encoding="utf-8"?>
<sst xmlns="http://schemas.openxmlformats.org/spreadsheetml/2006/main" count="86" uniqueCount="56">
  <si>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</si>
  <si>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</si>
  <si>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</si>
  <si>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</si>
  <si>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</si>
  <si>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</si>
  <si>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</si>
  <si>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</si>
  <si>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</si>
  <si>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</si>
  <si>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</si>
  <si>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</si>
  <si>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</si>
  <si>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</si>
  <si>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</si>
  <si>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</si>
  <si>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</si>
  <si>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</si>
  <si>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</si>
  <si>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</si>
  <si>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</si>
  <si>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</si>
  <si>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</si>
  <si>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</si>
  <si>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</si>
  <si>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</si>
  <si>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</si>
  <si>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</si>
  <si>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</si>
  <si>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</si>
  <si>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</si>
  <si>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</si>
  <si>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</si>
  <si>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</si>
  <si>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</si>
  <si>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</si>
  <si>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</si>
  <si>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</si>
  <si>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</si>
  <si>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</si>
  <si>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</si>
  <si>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</si>
  <si>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</si>
  <si>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</si>
  <si>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 xml:space="preserve">Объект 5 Строительство детского дошкольного учреждения по ул.9 Мая 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</si>
  <si>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</si>
  <si>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</si>
  <si>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</si>
  <si>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Объект 6 Строительство здания средней общеобразователь-ной школы на 800 учащихся по ул.Терешковой в г.Артемовский</t>
  </si>
  <si>
    <t>Всего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</si>
  <si>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к муниципальной программе         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                                                    </t>
  </si>
  <si>
    <t>Объект 10 Реконструкция здания общеобразователь-ной организации                     № 14 в п.Красногвар-дейский</t>
  </si>
  <si>
    <t>п.Красногвар-дейский</t>
  </si>
  <si>
    <t>ВСЕГО по объекту 10, в том числе:</t>
  </si>
  <si>
    <r>
      <t xml:space="preserve">Приложение № 3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года», утвержденной постановлением Администрации   Артемовского городского округа   от </t>
    </r>
    <r>
      <rPr>
        <u val="single"/>
        <sz val="16"/>
        <color indexed="8"/>
        <rFont val="Times New Roman"/>
        <family val="1"/>
      </rPr>
      <t xml:space="preserve">09.10.2017 г.  </t>
    </r>
    <r>
      <rPr>
        <sz val="16"/>
        <color indexed="8"/>
        <rFont val="Times New Roman"/>
        <family val="1"/>
      </rPr>
      <t xml:space="preserve">№ </t>
    </r>
    <r>
      <rPr>
        <u val="single"/>
        <sz val="16"/>
        <color indexed="8"/>
        <rFont val="Times New Roman"/>
        <family val="1"/>
      </rPr>
      <t>1103-ПА</t>
    </r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</si>
  <si>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 № _______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</si>
</sst>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75" zoomScaleNormal="90" zoomScaleSheetLayoutView="75" zoomScalePageLayoutView="90" workbookViewId="0" topLeftCell="A2">
      <selection activeCell="F6" sqref="F6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6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27</v>
      </c>
      <c r="H1" s="5"/>
      <c r="I1" s="5"/>
      <c r="J1" s="5"/>
      <c r="K1" s="36" t="s">
        <v>28</v>
      </c>
      <c r="L1" s="36"/>
      <c r="M1" s="36"/>
      <c r="N1" s="36"/>
    </row>
    <row r="2" spans="8:14" ht="99" customHeight="1">
      <c r="H2" s="5"/>
      <c r="I2" s="5"/>
      <c r="J2" s="5"/>
      <c r="K2" s="40" t="s">
        <v>55</v>
      </c>
      <c r="L2" s="42"/>
      <c r="M2" s="42"/>
      <c r="N2" s="42"/>
    </row>
    <row r="3" spans="8:14" ht="172.5" customHeight="1">
      <c r="H3" s="5"/>
      <c r="I3" s="5"/>
      <c r="J3" s="5"/>
      <c r="K3" s="40" t="s">
        <v>54</v>
      </c>
      <c r="L3" s="40"/>
      <c r="M3" s="40"/>
      <c r="N3" s="40"/>
    </row>
    <row r="4" spans="1:14" ht="87" customHeight="1">
      <c r="A4" s="41" t="s">
        <v>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s="4" customFormat="1" ht="61.5" customHeight="1">
      <c r="A5" s="37" t="s">
        <v>30</v>
      </c>
      <c r="B5" s="37" t="s">
        <v>5</v>
      </c>
      <c r="C5" s="37" t="s">
        <v>6</v>
      </c>
      <c r="D5" s="39" t="s">
        <v>33</v>
      </c>
      <c r="E5" s="39"/>
      <c r="F5" s="39" t="s">
        <v>34</v>
      </c>
      <c r="G5" s="39"/>
      <c r="H5" s="39" t="s">
        <v>0</v>
      </c>
      <c r="I5" s="39"/>
      <c r="J5" s="39"/>
      <c r="K5" s="39"/>
      <c r="L5" s="39"/>
      <c r="M5" s="39"/>
      <c r="N5" s="39"/>
      <c r="O5" s="3"/>
    </row>
    <row r="6" spans="1:15" ht="183" customHeight="1">
      <c r="A6" s="38"/>
      <c r="B6" s="38"/>
      <c r="C6" s="38"/>
      <c r="D6" s="7" t="s">
        <v>26</v>
      </c>
      <c r="E6" s="7" t="s">
        <v>29</v>
      </c>
      <c r="F6" s="7" t="s">
        <v>1</v>
      </c>
      <c r="G6" s="7" t="s">
        <v>2</v>
      </c>
      <c r="H6" s="8" t="s">
        <v>49</v>
      </c>
      <c r="I6" s="8" t="s">
        <v>10</v>
      </c>
      <c r="J6" s="8" t="s">
        <v>9</v>
      </c>
      <c r="K6" s="9" t="s">
        <v>11</v>
      </c>
      <c r="L6" s="8" t="s">
        <v>12</v>
      </c>
      <c r="M6" s="8" t="s">
        <v>31</v>
      </c>
      <c r="N6" s="8" t="s">
        <v>32</v>
      </c>
      <c r="O6" s="2"/>
    </row>
    <row r="7" spans="1:15" ht="21.75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2">
        <v>11</v>
      </c>
      <c r="L7" s="10">
        <v>12</v>
      </c>
      <c r="M7" s="10">
        <v>13</v>
      </c>
      <c r="N7" s="10">
        <v>14</v>
      </c>
      <c r="O7" s="2"/>
    </row>
    <row r="8" spans="1:14" ht="60.75">
      <c r="A8" s="8">
        <v>1</v>
      </c>
      <c r="B8" s="14" t="s">
        <v>22</v>
      </c>
      <c r="C8" s="12"/>
      <c r="D8" s="15"/>
      <c r="E8" s="15"/>
      <c r="F8" s="15"/>
      <c r="G8" s="15"/>
      <c r="H8" s="24">
        <f aca="true" t="shared" si="0" ref="H8:N8">SUM(H9:H11)</f>
        <v>486933.41000000003</v>
      </c>
      <c r="I8" s="24">
        <f t="shared" si="0"/>
        <v>198702.81</v>
      </c>
      <c r="J8" s="24">
        <f t="shared" si="0"/>
        <v>0</v>
      </c>
      <c r="K8" s="24">
        <f t="shared" si="0"/>
        <v>143230.6</v>
      </c>
      <c r="L8" s="24">
        <f t="shared" si="0"/>
        <v>0</v>
      </c>
      <c r="M8" s="24">
        <f t="shared" si="0"/>
        <v>143000</v>
      </c>
      <c r="N8" s="24">
        <f t="shared" si="0"/>
        <v>2000</v>
      </c>
    </row>
    <row r="9" spans="1:14" ht="38.25" customHeight="1">
      <c r="A9" s="8">
        <f aca="true" t="shared" si="1" ref="A9:A41">A8+1</f>
        <v>2</v>
      </c>
      <c r="B9" s="14" t="s">
        <v>4</v>
      </c>
      <c r="C9" s="12"/>
      <c r="D9" s="15"/>
      <c r="E9" s="15"/>
      <c r="F9" s="15"/>
      <c r="G9" s="15"/>
      <c r="H9" s="24">
        <f>SUM(I9:N9)</f>
        <v>0</v>
      </c>
      <c r="I9" s="24">
        <f aca="true" t="shared" si="2" ref="I9:N10">I14+I19+I24+I29+I34+I39+I44+I49</f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</row>
    <row r="10" spans="1:14" ht="30.75" customHeight="1">
      <c r="A10" s="11">
        <f t="shared" si="1"/>
        <v>3</v>
      </c>
      <c r="B10" s="14" t="s">
        <v>3</v>
      </c>
      <c r="C10" s="12"/>
      <c r="D10" s="15"/>
      <c r="E10" s="15"/>
      <c r="F10" s="15"/>
      <c r="G10" s="15"/>
      <c r="H10" s="24">
        <f>I10+J10+K10+L10+M10+N10</f>
        <v>418906.30000000005</v>
      </c>
      <c r="I10" s="24">
        <f t="shared" si="2"/>
        <v>161303.6</v>
      </c>
      <c r="J10" s="24">
        <f t="shared" si="2"/>
        <v>0</v>
      </c>
      <c r="K10" s="24">
        <f t="shared" si="2"/>
        <v>128902.70000000001</v>
      </c>
      <c r="L10" s="24">
        <f t="shared" si="2"/>
        <v>0</v>
      </c>
      <c r="M10" s="24">
        <f t="shared" si="2"/>
        <v>128700</v>
      </c>
      <c r="N10" s="24">
        <f t="shared" si="2"/>
        <v>0</v>
      </c>
    </row>
    <row r="11" spans="1:14" ht="24" customHeight="1">
      <c r="A11" s="11">
        <f t="shared" si="1"/>
        <v>4</v>
      </c>
      <c r="B11" s="14" t="s">
        <v>8</v>
      </c>
      <c r="C11" s="12"/>
      <c r="D11" s="15"/>
      <c r="E11" s="15"/>
      <c r="F11" s="15"/>
      <c r="G11" s="15"/>
      <c r="H11" s="24">
        <f>I11+J11+K11+L11+M11+N11</f>
        <v>68027.11</v>
      </c>
      <c r="I11" s="24">
        <f>I16+I21+I26+I31+I36+I41+I46+I51+I56+I61</f>
        <v>37399.21</v>
      </c>
      <c r="J11" s="24">
        <f>J16+J21+J26+J31+J36+J41+J46+J51+J56</f>
        <v>0</v>
      </c>
      <c r="K11" s="24">
        <f>K16+K21+K26+K31+K36+K41+K46+K51+K56</f>
        <v>14327.9</v>
      </c>
      <c r="L11" s="24">
        <f>L16+L21+L26+L31+L36+L41+L46+L51+L56</f>
        <v>0</v>
      </c>
      <c r="M11" s="24">
        <f>M16+M21+M26+M31+M36+M41+M46+M51+M56</f>
        <v>14300</v>
      </c>
      <c r="N11" s="24">
        <f>N16+N21+N26+N31+N36+N41+N46+N51+N56</f>
        <v>2000</v>
      </c>
    </row>
    <row r="12" spans="1:14" ht="80.25" customHeight="1">
      <c r="A12" s="8">
        <v>5</v>
      </c>
      <c r="B12" s="14" t="s">
        <v>24</v>
      </c>
      <c r="C12" s="16" t="s">
        <v>36</v>
      </c>
      <c r="D12" s="29">
        <f>H13</f>
        <v>75970.3</v>
      </c>
      <c r="E12" s="21"/>
      <c r="F12" s="30">
        <v>2018</v>
      </c>
      <c r="G12" s="30">
        <v>2019</v>
      </c>
      <c r="H12" s="17"/>
      <c r="I12" s="17"/>
      <c r="J12" s="17"/>
      <c r="K12" s="17"/>
      <c r="L12" s="17"/>
      <c r="M12" s="18"/>
      <c r="N12" s="18"/>
    </row>
    <row r="13" spans="1:14" ht="40.5" customHeight="1">
      <c r="A13" s="11">
        <f t="shared" si="1"/>
        <v>6</v>
      </c>
      <c r="B13" s="14" t="s">
        <v>7</v>
      </c>
      <c r="C13" s="14"/>
      <c r="D13" s="29"/>
      <c r="E13" s="21"/>
      <c r="F13" s="30"/>
      <c r="G13" s="30"/>
      <c r="H13" s="25">
        <f>H14+H15+H16+H17</f>
        <v>75970.3</v>
      </c>
      <c r="I13" s="25">
        <f aca="true" t="shared" si="3" ref="I13:N13">I14+I15+I16+I17</f>
        <v>35888.4</v>
      </c>
      <c r="J13" s="25">
        <f t="shared" si="3"/>
        <v>0</v>
      </c>
      <c r="K13" s="25">
        <f t="shared" si="3"/>
        <v>40081.9</v>
      </c>
      <c r="L13" s="25">
        <f t="shared" si="3"/>
        <v>0</v>
      </c>
      <c r="M13" s="25">
        <f t="shared" si="3"/>
        <v>0</v>
      </c>
      <c r="N13" s="25">
        <f t="shared" si="3"/>
        <v>0</v>
      </c>
    </row>
    <row r="14" spans="1:14" ht="41.25" customHeight="1">
      <c r="A14" s="8">
        <f t="shared" si="1"/>
        <v>7</v>
      </c>
      <c r="B14" s="14" t="s">
        <v>4</v>
      </c>
      <c r="C14" s="14"/>
      <c r="D14" s="29"/>
      <c r="E14" s="22"/>
      <c r="F14" s="30"/>
      <c r="G14" s="30"/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ht="30.75" customHeight="1">
      <c r="A15" s="8">
        <f t="shared" si="1"/>
        <v>8</v>
      </c>
      <c r="B15" s="14" t="s">
        <v>3</v>
      </c>
      <c r="C15" s="14"/>
      <c r="D15" s="29"/>
      <c r="E15" s="22"/>
      <c r="F15" s="30"/>
      <c r="G15" s="30"/>
      <c r="H15" s="28">
        <f>I15+J15+K15+L15+M15+N15</f>
        <v>58068.9</v>
      </c>
      <c r="I15" s="33">
        <v>22000</v>
      </c>
      <c r="J15" s="28">
        <v>0</v>
      </c>
      <c r="K15" s="28">
        <v>36068.9</v>
      </c>
      <c r="L15" s="28">
        <v>0</v>
      </c>
      <c r="M15" s="28">
        <v>0</v>
      </c>
      <c r="N15" s="28">
        <v>0</v>
      </c>
    </row>
    <row r="16" spans="1:14" ht="25.5" customHeight="1">
      <c r="A16" s="8">
        <f t="shared" si="1"/>
        <v>9</v>
      </c>
      <c r="B16" s="14" t="s">
        <v>8</v>
      </c>
      <c r="C16" s="14"/>
      <c r="D16" s="29"/>
      <c r="E16" s="22"/>
      <c r="F16" s="30"/>
      <c r="G16" s="30"/>
      <c r="H16" s="28">
        <f>I16+J16+K16+L16+M16+N16</f>
        <v>17901.4</v>
      </c>
      <c r="I16" s="33">
        <v>13888.4</v>
      </c>
      <c r="J16" s="28">
        <v>0</v>
      </c>
      <c r="K16" s="28">
        <v>4013</v>
      </c>
      <c r="L16" s="28">
        <v>0</v>
      </c>
      <c r="M16" s="28">
        <v>0</v>
      </c>
      <c r="N16" s="28">
        <v>0</v>
      </c>
    </row>
    <row r="17" spans="1:14" ht="81" customHeight="1">
      <c r="A17" s="8">
        <f t="shared" si="1"/>
        <v>10</v>
      </c>
      <c r="B17" s="14" t="s">
        <v>25</v>
      </c>
      <c r="C17" s="16" t="s">
        <v>35</v>
      </c>
      <c r="D17" s="29">
        <f>H18</f>
        <v>143000</v>
      </c>
      <c r="E17" s="22"/>
      <c r="F17" s="30">
        <v>2021</v>
      </c>
      <c r="G17" s="30">
        <v>2021</v>
      </c>
      <c r="H17" s="25"/>
      <c r="I17" s="25"/>
      <c r="J17" s="25"/>
      <c r="K17" s="25"/>
      <c r="L17" s="25"/>
      <c r="M17" s="25"/>
      <c r="N17" s="25"/>
    </row>
    <row r="18" spans="1:14" ht="38.25" customHeight="1">
      <c r="A18" s="8">
        <f t="shared" si="1"/>
        <v>11</v>
      </c>
      <c r="B18" s="14" t="s">
        <v>14</v>
      </c>
      <c r="C18" s="14"/>
      <c r="D18" s="29"/>
      <c r="E18" s="13"/>
      <c r="F18" s="12"/>
      <c r="G18" s="12"/>
      <c r="H18" s="25">
        <f>I18+J18+K18+L18+M18+N18</f>
        <v>143000</v>
      </c>
      <c r="I18" s="25">
        <f aca="true" t="shared" si="4" ref="I18:N18">I19+I20+I21</f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143000</v>
      </c>
      <c r="N18" s="25">
        <f t="shared" si="4"/>
        <v>0</v>
      </c>
    </row>
    <row r="19" spans="1:14" ht="38.25" customHeight="1">
      <c r="A19" s="8">
        <f t="shared" si="1"/>
        <v>12</v>
      </c>
      <c r="B19" s="14" t="s">
        <v>4</v>
      </c>
      <c r="C19" s="14"/>
      <c r="D19" s="29"/>
      <c r="E19" s="18"/>
      <c r="F19" s="12"/>
      <c r="G19" s="12"/>
      <c r="H19" s="25">
        <f>I19+J19+K19+L19+M19+N19</f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30.75" customHeight="1">
      <c r="A20" s="8">
        <f t="shared" si="1"/>
        <v>13</v>
      </c>
      <c r="B20" s="14" t="s">
        <v>3</v>
      </c>
      <c r="C20" s="14"/>
      <c r="D20" s="29"/>
      <c r="E20" s="18"/>
      <c r="F20" s="12"/>
      <c r="G20" s="12"/>
      <c r="H20" s="25">
        <f>I20+J20+K20+L20+M20+N20</f>
        <v>128700</v>
      </c>
      <c r="I20" s="25">
        <v>0</v>
      </c>
      <c r="J20" s="25">
        <v>0</v>
      </c>
      <c r="K20" s="25">
        <v>0</v>
      </c>
      <c r="L20" s="25">
        <v>0</v>
      </c>
      <c r="M20" s="25">
        <v>128700</v>
      </c>
      <c r="N20" s="25">
        <v>0</v>
      </c>
    </row>
    <row r="21" spans="1:14" ht="35.25" customHeight="1">
      <c r="A21" s="11">
        <f t="shared" si="1"/>
        <v>14</v>
      </c>
      <c r="B21" s="14" t="s">
        <v>8</v>
      </c>
      <c r="C21" s="14"/>
      <c r="D21" s="29"/>
      <c r="E21" s="18"/>
      <c r="F21" s="12"/>
      <c r="G21" s="12"/>
      <c r="H21" s="25">
        <f>SUM(I21:N21)</f>
        <v>14300</v>
      </c>
      <c r="I21" s="25">
        <v>0</v>
      </c>
      <c r="J21" s="25">
        <v>0</v>
      </c>
      <c r="K21" s="25">
        <v>0</v>
      </c>
      <c r="L21" s="25">
        <v>0</v>
      </c>
      <c r="M21" s="25">
        <v>14300</v>
      </c>
      <c r="N21" s="25">
        <v>0</v>
      </c>
    </row>
    <row r="22" spans="1:14" ht="81" customHeight="1">
      <c r="A22" s="8">
        <f t="shared" si="1"/>
        <v>15</v>
      </c>
      <c r="B22" s="19" t="s">
        <v>23</v>
      </c>
      <c r="C22" s="16" t="s">
        <v>41</v>
      </c>
      <c r="D22" s="29">
        <f>H23</f>
        <v>91934</v>
      </c>
      <c r="E22" s="22"/>
      <c r="F22" s="30">
        <v>2018</v>
      </c>
      <c r="G22" s="30">
        <v>2018</v>
      </c>
      <c r="H22" s="25"/>
      <c r="I22" s="25"/>
      <c r="J22" s="25"/>
      <c r="K22" s="25"/>
      <c r="L22" s="25"/>
      <c r="M22" s="25"/>
      <c r="N22" s="25"/>
    </row>
    <row r="23" spans="1:14" ht="39.75" customHeight="1">
      <c r="A23" s="8">
        <f t="shared" si="1"/>
        <v>16</v>
      </c>
      <c r="B23" s="14" t="s">
        <v>13</v>
      </c>
      <c r="C23" s="14"/>
      <c r="D23" s="26"/>
      <c r="E23" s="18"/>
      <c r="F23" s="12"/>
      <c r="G23" s="12"/>
      <c r="H23" s="25">
        <f>SUM(H24:H26)</f>
        <v>91934</v>
      </c>
      <c r="I23" s="25">
        <f>I24+I25+I26</f>
        <v>91934</v>
      </c>
      <c r="J23" s="25">
        <f>SUM(J24:J26)</f>
        <v>0</v>
      </c>
      <c r="K23" s="25">
        <f>SUM(K24:K26)</f>
        <v>0</v>
      </c>
      <c r="L23" s="25">
        <f>SUM(L24:L26)</f>
        <v>0</v>
      </c>
      <c r="M23" s="25">
        <v>0</v>
      </c>
      <c r="N23" s="25">
        <f>SUM(N24:N26)</f>
        <v>0</v>
      </c>
    </row>
    <row r="24" spans="1:14" ht="39" customHeight="1">
      <c r="A24" s="8">
        <f t="shared" si="1"/>
        <v>17</v>
      </c>
      <c r="B24" s="14" t="s">
        <v>4</v>
      </c>
      <c r="C24" s="14"/>
      <c r="D24" s="26"/>
      <c r="E24" s="18"/>
      <c r="F24" s="12"/>
      <c r="G24" s="12"/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ht="29.25" customHeight="1">
      <c r="A25" s="8">
        <f t="shared" si="1"/>
        <v>18</v>
      </c>
      <c r="B25" s="14" t="s">
        <v>3</v>
      </c>
      <c r="C25" s="14"/>
      <c r="D25" s="26"/>
      <c r="E25" s="18"/>
      <c r="F25" s="12"/>
      <c r="G25" s="12"/>
      <c r="H25" s="28">
        <f>I25+J25+K25+L25+M25+N25</f>
        <v>84159.1</v>
      </c>
      <c r="I25" s="28">
        <v>84159.1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28.5" customHeight="1">
      <c r="A26" s="8">
        <f t="shared" si="1"/>
        <v>19</v>
      </c>
      <c r="B26" s="14" t="s">
        <v>8</v>
      </c>
      <c r="C26" s="14"/>
      <c r="D26" s="26"/>
      <c r="E26" s="18"/>
      <c r="F26" s="12"/>
      <c r="G26" s="12"/>
      <c r="H26" s="28">
        <v>7774.9</v>
      </c>
      <c r="I26" s="28">
        <v>7774.9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61.25" customHeight="1">
      <c r="A27" s="11">
        <v>20</v>
      </c>
      <c r="B27" s="23" t="s">
        <v>43</v>
      </c>
      <c r="C27" s="23" t="s">
        <v>37</v>
      </c>
      <c r="D27" s="29">
        <f>H28</f>
        <v>2816</v>
      </c>
      <c r="E27" s="22"/>
      <c r="F27" s="30">
        <v>2018</v>
      </c>
      <c r="G27" s="30">
        <v>2018</v>
      </c>
      <c r="H27" s="26"/>
      <c r="I27" s="26"/>
      <c r="J27" s="26"/>
      <c r="K27" s="26"/>
      <c r="L27" s="26"/>
      <c r="M27" s="26"/>
      <c r="N27" s="26"/>
    </row>
    <row r="28" spans="1:14" ht="39" customHeight="1">
      <c r="A28" s="11">
        <v>21</v>
      </c>
      <c r="B28" s="23" t="s">
        <v>15</v>
      </c>
      <c r="C28" s="23"/>
      <c r="D28" s="26"/>
      <c r="E28" s="22"/>
      <c r="F28" s="30"/>
      <c r="G28" s="30"/>
      <c r="H28" s="34">
        <f>SUM(I28:N28)</f>
        <v>2816</v>
      </c>
      <c r="I28" s="34">
        <f>SUM(I29:I31)</f>
        <v>2816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36.75" customHeight="1">
      <c r="A29" s="8">
        <v>22</v>
      </c>
      <c r="B29" s="23" t="s">
        <v>4</v>
      </c>
      <c r="C29" s="23"/>
      <c r="D29" s="26"/>
      <c r="E29" s="22"/>
      <c r="F29" s="30"/>
      <c r="G29" s="30"/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7.75" customHeight="1">
      <c r="A30" s="8">
        <v>23</v>
      </c>
      <c r="B30" s="14" t="s">
        <v>3</v>
      </c>
      <c r="C30" s="23"/>
      <c r="D30" s="26"/>
      <c r="E30" s="22"/>
      <c r="F30" s="30"/>
      <c r="G30" s="30"/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33.75" customHeight="1">
      <c r="A31" s="8">
        <v>24</v>
      </c>
      <c r="B31" s="14" t="s">
        <v>8</v>
      </c>
      <c r="C31" s="23"/>
      <c r="D31" s="26"/>
      <c r="E31" s="22"/>
      <c r="F31" s="30"/>
      <c r="G31" s="30"/>
      <c r="H31" s="34">
        <f>SUM(I31:N31)</f>
        <v>2816</v>
      </c>
      <c r="I31" s="35">
        <v>2816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122.25" customHeight="1">
      <c r="A32" s="8">
        <v>25</v>
      </c>
      <c r="B32" s="19" t="s">
        <v>44</v>
      </c>
      <c r="C32" s="16" t="s">
        <v>38</v>
      </c>
      <c r="D32" s="29">
        <f>H33</f>
        <v>103148.7</v>
      </c>
      <c r="E32" s="17"/>
      <c r="F32" s="20">
        <v>2019</v>
      </c>
      <c r="G32" s="20">
        <v>2019</v>
      </c>
      <c r="H32" s="17"/>
      <c r="I32" s="17"/>
      <c r="J32" s="17"/>
      <c r="K32" s="18"/>
      <c r="L32" s="18"/>
      <c r="M32" s="18"/>
      <c r="N32" s="18"/>
    </row>
    <row r="33" spans="1:14" ht="39" customHeight="1">
      <c r="A33" s="8">
        <f t="shared" si="1"/>
        <v>26</v>
      </c>
      <c r="B33" s="14" t="s">
        <v>16</v>
      </c>
      <c r="C33" s="14"/>
      <c r="D33" s="26"/>
      <c r="E33" s="17"/>
      <c r="F33" s="15"/>
      <c r="G33" s="15"/>
      <c r="H33" s="27">
        <f aca="true" t="shared" si="5" ref="H33:N33">SUM(H34:H36)</f>
        <v>103148.7</v>
      </c>
      <c r="I33" s="27">
        <f t="shared" si="5"/>
        <v>0</v>
      </c>
      <c r="J33" s="27">
        <f t="shared" si="5"/>
        <v>0</v>
      </c>
      <c r="K33" s="27">
        <f t="shared" si="5"/>
        <v>103148.7</v>
      </c>
      <c r="L33" s="27">
        <f t="shared" si="5"/>
        <v>0</v>
      </c>
      <c r="M33" s="27">
        <f t="shared" si="5"/>
        <v>0</v>
      </c>
      <c r="N33" s="27">
        <f t="shared" si="5"/>
        <v>0</v>
      </c>
    </row>
    <row r="34" spans="1:14" ht="39" customHeight="1">
      <c r="A34" s="8">
        <f t="shared" si="1"/>
        <v>27</v>
      </c>
      <c r="B34" s="14" t="s">
        <v>4</v>
      </c>
      <c r="C34" s="14"/>
      <c r="D34" s="26"/>
      <c r="E34" s="17"/>
      <c r="F34" s="15"/>
      <c r="G34" s="15"/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33.75" customHeight="1">
      <c r="A35" s="8">
        <f t="shared" si="1"/>
        <v>28</v>
      </c>
      <c r="B35" s="14" t="s">
        <v>3</v>
      </c>
      <c r="C35" s="14"/>
      <c r="D35" s="26"/>
      <c r="E35" s="17"/>
      <c r="F35" s="15"/>
      <c r="G35" s="15"/>
      <c r="H35" s="28">
        <f>I35+J35+K35+L35+M35+N35</f>
        <v>92833.8</v>
      </c>
      <c r="I35" s="27">
        <v>0</v>
      </c>
      <c r="J35" s="27">
        <v>0</v>
      </c>
      <c r="K35" s="27">
        <v>92833.8</v>
      </c>
      <c r="L35" s="27">
        <v>0</v>
      </c>
      <c r="M35" s="27">
        <v>0</v>
      </c>
      <c r="N35" s="27">
        <v>0</v>
      </c>
    </row>
    <row r="36" spans="1:14" ht="25.5" customHeight="1">
      <c r="A36" s="8">
        <f t="shared" si="1"/>
        <v>29</v>
      </c>
      <c r="B36" s="14" t="s">
        <v>8</v>
      </c>
      <c r="C36" s="14"/>
      <c r="D36" s="26"/>
      <c r="E36" s="17"/>
      <c r="F36" s="15"/>
      <c r="G36" s="15"/>
      <c r="H36" s="28">
        <f>I36+J36+K36+L36+M36+N36</f>
        <v>10314.9</v>
      </c>
      <c r="I36" s="27">
        <v>0</v>
      </c>
      <c r="J36" s="27">
        <v>0</v>
      </c>
      <c r="K36" s="27">
        <v>10314.9</v>
      </c>
      <c r="L36" s="27">
        <v>0</v>
      </c>
      <c r="M36" s="27">
        <v>0</v>
      </c>
      <c r="N36" s="27">
        <v>0</v>
      </c>
    </row>
    <row r="37" spans="1:14" ht="162" customHeight="1">
      <c r="A37" s="11">
        <v>30</v>
      </c>
      <c r="B37" s="19" t="s">
        <v>48</v>
      </c>
      <c r="C37" s="16" t="s">
        <v>42</v>
      </c>
      <c r="D37" s="29">
        <f>H38</f>
        <v>3600</v>
      </c>
      <c r="E37" s="17"/>
      <c r="F37" s="20">
        <v>2018</v>
      </c>
      <c r="G37" s="20">
        <v>2018</v>
      </c>
      <c r="H37" s="25"/>
      <c r="I37" s="25"/>
      <c r="J37" s="25"/>
      <c r="K37" s="25"/>
      <c r="L37" s="25"/>
      <c r="M37" s="25"/>
      <c r="N37" s="25"/>
    </row>
    <row r="38" spans="1:14" ht="39" customHeight="1">
      <c r="A38" s="11">
        <f t="shared" si="1"/>
        <v>31</v>
      </c>
      <c r="B38" s="14" t="s">
        <v>17</v>
      </c>
      <c r="C38" s="14"/>
      <c r="D38" s="17"/>
      <c r="E38" s="17"/>
      <c r="F38" s="15"/>
      <c r="G38" s="15"/>
      <c r="H38" s="27">
        <f>-H39+H40+H41</f>
        <v>3600</v>
      </c>
      <c r="I38" s="27">
        <f aca="true" t="shared" si="6" ref="I38:N38">SUM(I39:I41)</f>
        <v>3600</v>
      </c>
      <c r="J38" s="27">
        <f t="shared" si="6"/>
        <v>0</v>
      </c>
      <c r="K38" s="27">
        <f t="shared" si="6"/>
        <v>0</v>
      </c>
      <c r="L38" s="27">
        <f t="shared" si="6"/>
        <v>0</v>
      </c>
      <c r="M38" s="27">
        <f t="shared" si="6"/>
        <v>0</v>
      </c>
      <c r="N38" s="27">
        <f t="shared" si="6"/>
        <v>0</v>
      </c>
    </row>
    <row r="39" spans="1:14" ht="39" customHeight="1">
      <c r="A39" s="8">
        <f t="shared" si="1"/>
        <v>32</v>
      </c>
      <c r="B39" s="14" t="s">
        <v>4</v>
      </c>
      <c r="C39" s="14"/>
      <c r="D39" s="17"/>
      <c r="E39" s="17"/>
      <c r="F39" s="15"/>
      <c r="G39" s="15"/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31.5" customHeight="1">
      <c r="A40" s="11">
        <f t="shared" si="1"/>
        <v>33</v>
      </c>
      <c r="B40" s="14" t="s">
        <v>3</v>
      </c>
      <c r="C40" s="14"/>
      <c r="D40" s="17"/>
      <c r="E40" s="17"/>
      <c r="F40" s="15"/>
      <c r="G40" s="15"/>
      <c r="H40" s="28">
        <f>I40+J40+K40+L40+M40+N40</f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1:14" ht="27.75" customHeight="1">
      <c r="A41" s="8">
        <f t="shared" si="1"/>
        <v>34</v>
      </c>
      <c r="B41" s="14" t="s">
        <v>8</v>
      </c>
      <c r="C41" s="14"/>
      <c r="D41" s="17"/>
      <c r="E41" s="17"/>
      <c r="F41" s="15"/>
      <c r="G41" s="15"/>
      <c r="H41" s="28">
        <f>I41+J41+K41+L41+M41+N41</f>
        <v>3600</v>
      </c>
      <c r="I41" s="32">
        <v>3600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1:14" ht="249" customHeight="1">
      <c r="A42" s="11">
        <v>35</v>
      </c>
      <c r="B42" s="19" t="s">
        <v>45</v>
      </c>
      <c r="C42" s="16" t="s">
        <v>39</v>
      </c>
      <c r="D42" s="29">
        <f>H43</f>
        <v>61271.61</v>
      </c>
      <c r="E42" s="17"/>
      <c r="F42" s="20">
        <v>2018</v>
      </c>
      <c r="G42" s="20">
        <v>2018</v>
      </c>
      <c r="H42" s="25"/>
      <c r="I42" s="25"/>
      <c r="J42" s="25"/>
      <c r="K42" s="25"/>
      <c r="L42" s="25"/>
      <c r="M42" s="25"/>
      <c r="N42" s="25"/>
    </row>
    <row r="43" spans="1:14" ht="40.5" customHeight="1">
      <c r="A43" s="8">
        <f aca="true" t="shared" si="7" ref="A43:A51">A42+1</f>
        <v>36</v>
      </c>
      <c r="B43" s="14" t="s">
        <v>19</v>
      </c>
      <c r="C43" s="14"/>
      <c r="D43" s="17"/>
      <c r="E43" s="17"/>
      <c r="F43" s="15"/>
      <c r="G43" s="15"/>
      <c r="H43" s="27">
        <f>-H44+H45+H46+H47</f>
        <v>61271.61</v>
      </c>
      <c r="I43" s="27">
        <f aca="true" t="shared" si="8" ref="I43:N43">-I44+I45+I46+I47</f>
        <v>61271.61</v>
      </c>
      <c r="J43" s="27">
        <f t="shared" si="8"/>
        <v>0</v>
      </c>
      <c r="K43" s="27">
        <f t="shared" si="8"/>
        <v>0</v>
      </c>
      <c r="L43" s="27">
        <f t="shared" si="8"/>
        <v>0</v>
      </c>
      <c r="M43" s="27">
        <f t="shared" si="8"/>
        <v>0</v>
      </c>
      <c r="N43" s="27">
        <f t="shared" si="8"/>
        <v>0</v>
      </c>
    </row>
    <row r="44" spans="1:14" ht="40.5">
      <c r="A44" s="8">
        <f t="shared" si="7"/>
        <v>37</v>
      </c>
      <c r="B44" s="14" t="s">
        <v>4</v>
      </c>
      <c r="C44" s="14"/>
      <c r="D44" s="17"/>
      <c r="E44" s="17"/>
      <c r="F44" s="15"/>
      <c r="G44" s="15"/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ht="26.25" customHeight="1">
      <c r="A45" s="8">
        <f t="shared" si="7"/>
        <v>38</v>
      </c>
      <c r="B45" s="14" t="s">
        <v>3</v>
      </c>
      <c r="C45" s="14"/>
      <c r="D45" s="17"/>
      <c r="E45" s="17"/>
      <c r="F45" s="15"/>
      <c r="G45" s="15"/>
      <c r="H45" s="28">
        <f>I45+J45+K45+L45+M45+N45</f>
        <v>55144.5</v>
      </c>
      <c r="I45" s="27">
        <v>55144.5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ht="25.5" customHeight="1">
      <c r="A46" s="8">
        <f t="shared" si="7"/>
        <v>39</v>
      </c>
      <c r="B46" s="14" t="s">
        <v>8</v>
      </c>
      <c r="C46" s="14"/>
      <c r="D46" s="17"/>
      <c r="E46" s="17"/>
      <c r="F46" s="17"/>
      <c r="G46" s="17"/>
      <c r="H46" s="28">
        <f>I46+J46+K46+L46+M46+N46</f>
        <v>6127.11</v>
      </c>
      <c r="I46" s="27">
        <v>6127.11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4" ht="183.75" customHeight="1">
      <c r="A47" s="11">
        <f t="shared" si="7"/>
        <v>40</v>
      </c>
      <c r="B47" s="19" t="s">
        <v>46</v>
      </c>
      <c r="C47" s="16" t="s">
        <v>40</v>
      </c>
      <c r="D47" s="29">
        <f>H48</f>
        <v>2000</v>
      </c>
      <c r="E47" s="17"/>
      <c r="F47" s="20">
        <v>2022</v>
      </c>
      <c r="G47" s="20">
        <v>2022</v>
      </c>
      <c r="H47" s="25"/>
      <c r="I47" s="25"/>
      <c r="J47" s="25"/>
      <c r="K47" s="25"/>
      <c r="L47" s="25"/>
      <c r="M47" s="25"/>
      <c r="N47" s="25"/>
    </row>
    <row r="48" spans="1:14" ht="39.75" customHeight="1">
      <c r="A48" s="8">
        <f t="shared" si="7"/>
        <v>41</v>
      </c>
      <c r="B48" s="14" t="s">
        <v>20</v>
      </c>
      <c r="C48" s="14"/>
      <c r="D48" s="17"/>
      <c r="E48" s="17"/>
      <c r="F48" s="17"/>
      <c r="G48" s="17"/>
      <c r="H48" s="27">
        <f>-H49+H50+H51+H57</f>
        <v>2000</v>
      </c>
      <c r="I48" s="27">
        <f aca="true" t="shared" si="9" ref="I48:N48">-I49+I50+I51+I57</f>
        <v>0</v>
      </c>
      <c r="J48" s="27">
        <f t="shared" si="9"/>
        <v>0</v>
      </c>
      <c r="K48" s="27">
        <f t="shared" si="9"/>
        <v>0</v>
      </c>
      <c r="L48" s="27">
        <f t="shared" si="9"/>
        <v>0</v>
      </c>
      <c r="M48" s="27">
        <f t="shared" si="9"/>
        <v>0</v>
      </c>
      <c r="N48" s="27">
        <f t="shared" si="9"/>
        <v>2000</v>
      </c>
    </row>
    <row r="49" spans="1:14" ht="40.5">
      <c r="A49" s="11">
        <f t="shared" si="7"/>
        <v>42</v>
      </c>
      <c r="B49" s="14" t="s">
        <v>4</v>
      </c>
      <c r="C49" s="14"/>
      <c r="D49" s="17"/>
      <c r="E49" s="17"/>
      <c r="F49" s="17"/>
      <c r="G49" s="17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ht="25.5" customHeight="1">
      <c r="A50" s="8">
        <f t="shared" si="7"/>
        <v>43</v>
      </c>
      <c r="B50" s="14" t="s">
        <v>3</v>
      </c>
      <c r="C50" s="14"/>
      <c r="D50" s="17"/>
      <c r="E50" s="17"/>
      <c r="F50" s="17"/>
      <c r="G50" s="17"/>
      <c r="H50" s="28">
        <f>I50+J50+K50+L50+M50+N50</f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ht="26.25" customHeight="1">
      <c r="A51" s="8">
        <f t="shared" si="7"/>
        <v>44</v>
      </c>
      <c r="B51" s="14" t="s">
        <v>8</v>
      </c>
      <c r="C51" s="14"/>
      <c r="D51" s="17"/>
      <c r="E51" s="17"/>
      <c r="F51" s="17"/>
      <c r="G51" s="17"/>
      <c r="H51" s="28">
        <f>I51+J51+K51+L51+M51+N51</f>
        <v>2000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2000</v>
      </c>
    </row>
    <row r="52" spans="1:14" ht="117.75" customHeight="1">
      <c r="A52" s="11">
        <f>A51+1</f>
        <v>45</v>
      </c>
      <c r="B52" s="19" t="s">
        <v>47</v>
      </c>
      <c r="C52" s="16" t="s">
        <v>18</v>
      </c>
      <c r="D52" s="29">
        <f>H53</f>
        <v>22.8</v>
      </c>
      <c r="E52" s="17"/>
      <c r="F52" s="20">
        <v>2018</v>
      </c>
      <c r="G52" s="20">
        <v>2018</v>
      </c>
      <c r="H52" s="25"/>
      <c r="I52" s="25"/>
      <c r="J52" s="25"/>
      <c r="K52" s="25"/>
      <c r="L52" s="25"/>
      <c r="M52" s="25"/>
      <c r="N52" s="25"/>
    </row>
    <row r="53" spans="1:14" ht="42" customHeight="1">
      <c r="A53" s="11">
        <f>A52+1</f>
        <v>46</v>
      </c>
      <c r="B53" s="14" t="s">
        <v>21</v>
      </c>
      <c r="C53" s="14"/>
      <c r="D53" s="17"/>
      <c r="E53" s="17"/>
      <c r="F53" s="17"/>
      <c r="G53" s="17"/>
      <c r="H53" s="27">
        <f>-H54+H55+H56+H62</f>
        <v>22.8</v>
      </c>
      <c r="I53" s="27">
        <f aca="true" t="shared" si="10" ref="I53:N53">-I54+I55+I56+I62</f>
        <v>22.8</v>
      </c>
      <c r="J53" s="27">
        <f t="shared" si="10"/>
        <v>0</v>
      </c>
      <c r="K53" s="27">
        <f t="shared" si="10"/>
        <v>0</v>
      </c>
      <c r="L53" s="27">
        <f t="shared" si="10"/>
        <v>0</v>
      </c>
      <c r="M53" s="27">
        <f t="shared" si="10"/>
        <v>0</v>
      </c>
      <c r="N53" s="27">
        <f t="shared" si="10"/>
        <v>0</v>
      </c>
    </row>
    <row r="54" spans="1:14" ht="39.75" customHeight="1">
      <c r="A54" s="8">
        <f>A53+1</f>
        <v>47</v>
      </c>
      <c r="B54" s="14" t="s">
        <v>4</v>
      </c>
      <c r="C54" s="14"/>
      <c r="D54" s="17"/>
      <c r="E54" s="17"/>
      <c r="F54" s="17"/>
      <c r="G54" s="17"/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ht="26.25" customHeight="1">
      <c r="A55" s="8">
        <f>A54+1</f>
        <v>48</v>
      </c>
      <c r="B55" s="14" t="s">
        <v>3</v>
      </c>
      <c r="C55" s="14"/>
      <c r="D55" s="17"/>
      <c r="E55" s="17"/>
      <c r="F55" s="17"/>
      <c r="G55" s="17"/>
      <c r="H55" s="28">
        <f>I55+J55+K55+L55+M55+N55</f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</row>
    <row r="56" spans="1:14" ht="26.25" customHeight="1">
      <c r="A56" s="8">
        <f>A55+1</f>
        <v>49</v>
      </c>
      <c r="B56" s="14" t="s">
        <v>8</v>
      </c>
      <c r="C56" s="14"/>
      <c r="D56" s="17"/>
      <c r="E56" s="17"/>
      <c r="F56" s="17"/>
      <c r="G56" s="17"/>
      <c r="H56" s="28">
        <f>SUM(I56:N56)</f>
        <v>22.8</v>
      </c>
      <c r="I56" s="32">
        <v>22.8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</row>
    <row r="57" spans="1:14" ht="156.75" customHeight="1">
      <c r="A57" s="11">
        <v>50</v>
      </c>
      <c r="B57" s="19" t="s">
        <v>51</v>
      </c>
      <c r="C57" s="16" t="s">
        <v>52</v>
      </c>
      <c r="D57" s="29">
        <f>H58</f>
        <v>3170</v>
      </c>
      <c r="E57" s="17"/>
      <c r="F57" s="20">
        <v>2018</v>
      </c>
      <c r="G57" s="20">
        <v>2018</v>
      </c>
      <c r="H57" s="25"/>
      <c r="I57" s="25"/>
      <c r="J57" s="25"/>
      <c r="K57" s="25"/>
      <c r="L57" s="25"/>
      <c r="M57" s="25"/>
      <c r="N57" s="25"/>
    </row>
    <row r="58" spans="1:14" ht="41.25" customHeight="1">
      <c r="A58" s="11">
        <f>A57+1</f>
        <v>51</v>
      </c>
      <c r="B58" s="14" t="s">
        <v>53</v>
      </c>
      <c r="C58" s="14"/>
      <c r="D58" s="17"/>
      <c r="E58" s="17"/>
      <c r="F58" s="17"/>
      <c r="G58" s="17"/>
      <c r="H58" s="27">
        <f aca="true" t="shared" si="11" ref="H58:N58">-H59+H60+H61+H71</f>
        <v>3170</v>
      </c>
      <c r="I58" s="27">
        <f t="shared" si="11"/>
        <v>3170</v>
      </c>
      <c r="J58" s="27">
        <f t="shared" si="11"/>
        <v>0</v>
      </c>
      <c r="K58" s="27">
        <f t="shared" si="11"/>
        <v>0</v>
      </c>
      <c r="L58" s="27">
        <f t="shared" si="11"/>
        <v>0</v>
      </c>
      <c r="M58" s="27">
        <f t="shared" si="11"/>
        <v>0</v>
      </c>
      <c r="N58" s="27">
        <f t="shared" si="11"/>
        <v>0</v>
      </c>
    </row>
    <row r="59" spans="1:14" ht="39.75" customHeight="1">
      <c r="A59" s="8">
        <f>A58+1</f>
        <v>52</v>
      </c>
      <c r="B59" s="14" t="s">
        <v>4</v>
      </c>
      <c r="C59" s="14"/>
      <c r="D59" s="17"/>
      <c r="E59" s="17"/>
      <c r="F59" s="17"/>
      <c r="G59" s="17"/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ht="26.25" customHeight="1">
      <c r="A60" s="8">
        <f>A59+1</f>
        <v>53</v>
      </c>
      <c r="B60" s="14" t="s">
        <v>3</v>
      </c>
      <c r="C60" s="14"/>
      <c r="D60" s="17"/>
      <c r="E60" s="17"/>
      <c r="F60" s="17"/>
      <c r="G60" s="17"/>
      <c r="H60" s="28">
        <f>I60+J60+K60+L60+M60+N60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</row>
    <row r="61" spans="1:14" ht="27" customHeight="1">
      <c r="A61" s="8">
        <f>A60+1</f>
        <v>54</v>
      </c>
      <c r="B61" s="14" t="s">
        <v>8</v>
      </c>
      <c r="C61" s="14"/>
      <c r="D61" s="17"/>
      <c r="E61" s="17"/>
      <c r="F61" s="17"/>
      <c r="G61" s="17"/>
      <c r="H61" s="28">
        <f>SUM(I61:N61)</f>
        <v>3170</v>
      </c>
      <c r="I61" s="32">
        <v>3170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ht="15.75">
      <c r="K62" s="31"/>
    </row>
    <row r="63" ht="15.75">
      <c r="K63" s="31"/>
    </row>
    <row r="64" ht="15.75">
      <c r="K64" s="31"/>
    </row>
  </sheetData>
  <sheetProtection/>
  <mergeCells count="10">
    <mergeCell ref="K1:N1"/>
    <mergeCell ref="A5:A6"/>
    <mergeCell ref="B5:B6"/>
    <mergeCell ref="C5:C6"/>
    <mergeCell ref="D5:E5"/>
    <mergeCell ref="F5:G5"/>
    <mergeCell ref="H5:N5"/>
    <mergeCell ref="K3:N3"/>
    <mergeCell ref="A4:N4"/>
    <mergeCell ref="K2:N2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2018-12-15T08:03:30Z</dcterms:modified>
  <cp:category/>
  <cp:version/>
  <cp:contentType/>
  <cp:contentStatus/>
</cp:coreProperties>
</file>