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60" windowWidth="15600" windowHeight="11475" activeTab="0"/>
  </bookViews>
  <sheets>
    <sheet name="Лист1 (постановл)" sheetId="1" r:id="rId1"/>
  </sheets>
  <definedNames>
    <definedName name="_xlnm.Print_Area" localSheetId="0">'Лист1 (постановл)'!$A$1:$N$221</definedName>
  </definedNames>
  <calcPr fullCalcOnLoad="1"/>
</workbook>
</file>

<file path=xl/sharedStrings.xml><?xml version="1.0" encoding="utf-8"?>
<sst xmlns="http://schemas.openxmlformats.org/spreadsheetml/2006/main" count="261" uniqueCount="92">
  <si>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</si>
  <si>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</si>
  <si>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</si>
  <si>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</si>
  <si>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</si>
  <si>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</si>
  <si>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</si>
  <si>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</si>
  <si>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 xml:space="preserve">Сроки         строительства 
(проектно-    
сметных работ, экспертизы    
проектно-     
сметной доку-ментации) 
</t>
  </si>
  <si>
    <t>ВСЕГО по объекту 1, в том числе:</t>
  </si>
  <si>
    <t>местный бюджет</t>
  </si>
  <si>
    <t>внебюджетные источники</t>
  </si>
  <si>
    <t>2015 год</t>
  </si>
  <si>
    <t>2018 год</t>
  </si>
  <si>
    <t>2019 год</t>
  </si>
  <si>
    <t>2020 год</t>
  </si>
  <si>
    <t>ВСЕГО по объекту 3, в том числе:</t>
  </si>
  <si>
    <t>ВСЕГО по объекту 2, в том числе:</t>
  </si>
  <si>
    <t>ВСЕГО по объекту 4, в том числе:</t>
  </si>
  <si>
    <t>ВСЕГО по объекту 5, в том числе:</t>
  </si>
  <si>
    <t>ВСЕГО по объекту 6, в том числе:</t>
  </si>
  <si>
    <t>г.Артемовский</t>
  </si>
  <si>
    <t>ВСЕГО по объекту 7, в том числе:</t>
  </si>
  <si>
    <t>ВСЕГО по объекту 8, в том числе:</t>
  </si>
  <si>
    <t>ВСЕГО по объекту 9, в том числе:</t>
  </si>
  <si>
    <t>ВСЕГО по объекту 10, в том числе:</t>
  </si>
  <si>
    <t>ВСЕГО по объекту 11, в том числе:</t>
  </si>
  <si>
    <t>с.Б.Трифоново</t>
  </si>
  <si>
    <t>ВСЕГО по объекту 12, в том числе:</t>
  </si>
  <si>
    <t>ВСЕГО по объекту 13, в том числе:</t>
  </si>
  <si>
    <t>ВСЕГО по объекту 14, в том числе:</t>
  </si>
  <si>
    <t>ВСЕГО по объекту 15, в том числе:</t>
  </si>
  <si>
    <t>ВСЕГО по объекту 16, в том числе:</t>
  </si>
  <si>
    <t>ВСЕГО по объекту 17, в том числе:</t>
  </si>
  <si>
    <t>ВСЕГО по объекту 18, в том числе:</t>
  </si>
  <si>
    <t>ВСЕГО по объекту 19, в том числе:</t>
  </si>
  <si>
    <t>Артемовский городской округ</t>
  </si>
  <si>
    <t>ВСЕГО по программе, в том числе:</t>
  </si>
  <si>
    <t>с.Покровское</t>
  </si>
  <si>
    <t>ВСЕГО по объекту 20, в том числе:</t>
  </si>
  <si>
    <t>ВСЕГО по объекту 21, в том числе:</t>
  </si>
  <si>
    <t xml:space="preserve">в текущих  
ценах      
(на момент 
составле- ния проектно-  
сметной    
докумен-тации) </t>
  </si>
  <si>
    <t xml:space="preserve">в ценах   
соответ-ствую-  щих лет реализа-ции проекта 
</t>
  </si>
  <si>
    <t xml:space="preserve">№    
стро ки   
</t>
  </si>
  <si>
    <t xml:space="preserve">г.Артемовский </t>
  </si>
  <si>
    <t xml:space="preserve">Сметная стоимость          объекта      
 тыс. рублей:
</t>
  </si>
  <si>
    <t xml:space="preserve"> </t>
  </si>
  <si>
    <t>Объект 9 Водопровод в районе улиц: Первомайская, Пархоменко, Репина в пос.Буланаш Артемовского района Свердловской области</t>
  </si>
  <si>
    <t>пос.Буланаш</t>
  </si>
  <si>
    <t>Объект 6  Строительство блочной газовой котельной мощностью 1,0 МВт по ул.М.Горького в с.Покровское</t>
  </si>
  <si>
    <t xml:space="preserve">Приложение № 3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«Развитие жилищно-коммунального хозяйства и повышение энергетической эффективности в Артемовском городском округе до 2022 года»    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</si>
  <si>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капитального строительства для бюджетных инвестиций                                                                                                                                                                                                 к муниципальной программе «Развитие жилищно-коммунального хозяйства и повышение                                                                                               энергетической эффективности в Артемовском городском округе до 2022 года»                                                        </t>
  </si>
  <si>
    <t>ВСЕГО по подпрограмме 1, в том числе:</t>
  </si>
  <si>
    <t>ВСЕГО по подпрограмме 2, в том числе:</t>
  </si>
  <si>
    <t>Подпрограмма 1 «Развитие жилищно-коммунального хозяйства Артемовского городского округа»</t>
  </si>
  <si>
    <t>Объект 1 Строительство площадки для размещения твердых бытовых и биологических отходов Артемовского городского округа</t>
  </si>
  <si>
    <t>Объект 2   Строительство канализационных сетей и локальных очистных канализационных сооружений в п.Красногвардейский</t>
  </si>
  <si>
    <t>п.Красногвар-дейский</t>
  </si>
  <si>
    <t>Объект 4  Строительство блочной газовой котельной в районе Бурлаки в с.Покровское</t>
  </si>
  <si>
    <t>с. Покровское</t>
  </si>
  <si>
    <t>Объект 7 Реконструкция водопровода в районе «Юбилейный» в с.Покровское</t>
  </si>
  <si>
    <t xml:space="preserve"> с. Покровское</t>
  </si>
  <si>
    <t>Объект 8 Реконструкция водопровода в с.Б.Трифоново Артемовского района Свердловской области</t>
  </si>
  <si>
    <t xml:space="preserve"> с.Б.Трифоново</t>
  </si>
  <si>
    <t>Объект 10 Водопровод в районе Егоршинского лесхоза по  улицам: Красный Луч, Кедровая, Вишневая в г.Артемовский, Свердловской области</t>
  </si>
  <si>
    <t>Объект 11 Канализационная система в районе Егоршинского лесхоза в г.Артемовский Свердловской области</t>
  </si>
  <si>
    <t>2021 год</t>
  </si>
  <si>
    <t>2022 год</t>
  </si>
  <si>
    <t>Объект 3  Реконструкция котельной и тепловых сетей в районе леспромхоза в п.Красногвардейский</t>
  </si>
  <si>
    <t>Объект 5  Строительство блочной газовой котельной к детскому саду №37 в с.Покровское</t>
  </si>
  <si>
    <t xml:space="preserve">Подпрограмма 2 «Развитие топливно-энергетического комплекса Артемовского городского округа» </t>
  </si>
  <si>
    <t xml:space="preserve">Объект 1  Расширение системы газопроводов для газоснабжения жилых домов в городе Артемовском   </t>
  </si>
  <si>
    <t>Объект 2 Распределительный газопровод для газоснабжения частных жилых домов по улицам Металлистов, Кирова, Первомайская в г.Артемовский Свердловской области</t>
  </si>
  <si>
    <t>Объект 3 Газоснабжение жилых домов ПК «Заречный» г.Артемовский Свердловской области</t>
  </si>
  <si>
    <t>Объект 4 Газоснабжение жилых домов ПК «Парковый» г.Артемовский Свердловской области</t>
  </si>
  <si>
    <t>Объект 5 Газификация двухэтажных жилых домов в г.Артёмовский</t>
  </si>
  <si>
    <t>Объект 6 Разводящие сети газоснабжения по улицам Новой, Чапаева, Ворошилова с.Б.Трифоново</t>
  </si>
  <si>
    <t>Объект 7 Строительство газопровода высокого давления в районе Бурлаки в с.Покровское</t>
  </si>
  <si>
    <t>Объект 8 Межпоселковый газопровод высокого давления I категории для г.Артемовский и перспективного газоснабжения населенных пунктов: Мостовское, Шогринское, Лебедкино, Антоново, Бичур в Артемовском районе</t>
  </si>
  <si>
    <t xml:space="preserve">Объект 9 Газопровод низкого давления по ул.Коммуны г.Артемовский Свердловской области               </t>
  </si>
  <si>
    <t xml:space="preserve">Объект 10 Газоснабжение жилых домов ПК «Полярный» г.Артемовский        </t>
  </si>
  <si>
    <t xml:space="preserve">Объект 11 Газоснабжение жилых домов ПК «Калина», г.Артемовский     </t>
  </si>
  <si>
    <t xml:space="preserve">Объект 12 Газоснабжение жилых домов ПК «Горняк» г.Артемовский    </t>
  </si>
  <si>
    <t>Объект 13  Газоснабжение жилых домов ПК «Дальневосточ-ный» г.Артемовский</t>
  </si>
  <si>
    <t>Объект 14 Газоснабжение с.Покровское Артемовский район Свердловская область. Этап № 1</t>
  </si>
  <si>
    <t>Объект 15 Газоснабжение с.Покровское Артемовский район Свердловская область. Этап № 3</t>
  </si>
  <si>
    <t>Объект 16  Газоснабжение с.Покровское Артемовский район Свердловская область. Этап № 4</t>
  </si>
  <si>
    <t>Объект 17  Газоснабжение с.Покровское Артемовский район Свердловская область. Этап № 5</t>
  </si>
  <si>
    <t>Объект 18 Газоснабжение с.Покровское Артемовский район Свердловская область. Этап № 6</t>
  </si>
  <si>
    <t>Объект 19  Газоснабжение жилых домов ПК «Строитель-2» г.Артемовский</t>
  </si>
  <si>
    <t>Объект 20  Газоснабжение жилых домов ПК «Станционный» г.Артемовский</t>
  </si>
  <si>
    <t>Объект 21 Оформление землеотводных документов, технических условий, технической информации БТИ, выполнение пуско-наладочных работ и прочих проектно-изыскательских и строительно-монтажных работ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</si>
</sst>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2" fontId="2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32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center"/>
    </xf>
    <xf numFmtId="174" fontId="3" fillId="0" borderId="10" xfId="0" applyNumberFormat="1" applyFont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0" xfId="0" applyNumberFormat="1" applyFont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3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right" wrapText="1"/>
    </xf>
    <xf numFmtId="174" fontId="3" fillId="0" borderId="10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 applyAlignment="1">
      <alignment/>
    </xf>
    <xf numFmtId="0" fontId="3" fillId="0" borderId="0" xfId="0" applyFont="1" applyBorder="1" applyAlignment="1">
      <alignment horizontal="right" wrapText="1"/>
    </xf>
    <xf numFmtId="0" fontId="4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3"/>
  <sheetViews>
    <sheetView tabSelected="1" zoomScale="75" zoomScaleNormal="75" zoomScaleSheetLayoutView="75" zoomScalePageLayoutView="75" workbookViewId="0" topLeftCell="A1">
      <selection activeCell="A1" sqref="A1"/>
    </sheetView>
  </sheetViews>
  <sheetFormatPr defaultColWidth="9.140625" defaultRowHeight="15"/>
  <cols>
    <col min="1" max="1" width="7.57421875" style="1" customWidth="1"/>
    <col min="2" max="2" width="24.8515625" style="1" customWidth="1"/>
    <col min="3" max="3" width="19.57421875" style="2" customWidth="1"/>
    <col min="4" max="4" width="15.00390625" style="1" customWidth="1"/>
    <col min="5" max="5" width="13.421875" style="1" customWidth="1"/>
    <col min="6" max="6" width="12.00390625" style="1" customWidth="1"/>
    <col min="7" max="7" width="10.8515625" style="1" customWidth="1"/>
    <col min="8" max="8" width="17.00390625" style="1" customWidth="1"/>
    <col min="9" max="9" width="13.8515625" style="1" hidden="1" customWidth="1"/>
    <col min="10" max="10" width="15.28125" style="1" customWidth="1"/>
    <col min="11" max="11" width="14.57421875" style="7" customWidth="1"/>
    <col min="12" max="12" width="15.28125" style="1" customWidth="1"/>
    <col min="13" max="13" width="14.7109375" style="1" customWidth="1"/>
    <col min="14" max="14" width="14.8515625" style="1" customWidth="1"/>
    <col min="15" max="15" width="9.140625" style="1" customWidth="1"/>
    <col min="16" max="16" width="10.7109375" style="1" bestFit="1" customWidth="1"/>
    <col min="17" max="16384" width="9.140625" style="1" customWidth="1"/>
  </cols>
  <sheetData>
    <row r="1" spans="3:14" ht="125.25" customHeight="1">
      <c r="C1" s="2" t="s">
        <v>46</v>
      </c>
      <c r="H1" s="6"/>
      <c r="I1" s="6"/>
      <c r="J1" s="6"/>
      <c r="K1" s="40" t="s">
        <v>50</v>
      </c>
      <c r="L1" s="40"/>
      <c r="M1" s="40"/>
      <c r="N1" s="40"/>
    </row>
    <row r="2" spans="1:14" ht="132" customHeight="1">
      <c r="A2" s="47" t="s">
        <v>51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5" s="5" customFormat="1" ht="39.75" customHeight="1">
      <c r="A3" s="48" t="s">
        <v>43</v>
      </c>
      <c r="B3" s="48" t="s">
        <v>6</v>
      </c>
      <c r="C3" s="48" t="s">
        <v>7</v>
      </c>
      <c r="D3" s="50" t="s">
        <v>45</v>
      </c>
      <c r="E3" s="50"/>
      <c r="F3" s="50" t="s">
        <v>8</v>
      </c>
      <c r="G3" s="50"/>
      <c r="H3" s="50" t="s">
        <v>0</v>
      </c>
      <c r="I3" s="50"/>
      <c r="J3" s="50"/>
      <c r="K3" s="50"/>
      <c r="L3" s="50"/>
      <c r="M3" s="50"/>
      <c r="N3" s="50"/>
      <c r="O3" s="4"/>
    </row>
    <row r="4" spans="1:15" ht="196.5" customHeight="1">
      <c r="A4" s="49"/>
      <c r="B4" s="49"/>
      <c r="C4" s="49"/>
      <c r="D4" s="9" t="s">
        <v>41</v>
      </c>
      <c r="E4" s="9" t="s">
        <v>42</v>
      </c>
      <c r="F4" s="9" t="s">
        <v>1</v>
      </c>
      <c r="G4" s="9" t="s">
        <v>2</v>
      </c>
      <c r="H4" s="10" t="s">
        <v>3</v>
      </c>
      <c r="I4" s="10" t="s">
        <v>12</v>
      </c>
      <c r="J4" s="10" t="s">
        <v>13</v>
      </c>
      <c r="K4" s="11" t="s">
        <v>14</v>
      </c>
      <c r="L4" s="10" t="s">
        <v>15</v>
      </c>
      <c r="M4" s="10" t="s">
        <v>66</v>
      </c>
      <c r="N4" s="10" t="s">
        <v>67</v>
      </c>
      <c r="O4" s="2"/>
    </row>
    <row r="5" spans="1:15" ht="21.75" customHeight="1">
      <c r="A5" s="12">
        <v>1</v>
      </c>
      <c r="B5" s="12">
        <v>2</v>
      </c>
      <c r="C5" s="13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4">
        <v>11</v>
      </c>
      <c r="L5" s="12">
        <v>12</v>
      </c>
      <c r="M5" s="12">
        <v>13</v>
      </c>
      <c r="N5" s="12">
        <v>14</v>
      </c>
      <c r="O5" s="2"/>
    </row>
    <row r="6" spans="1:16" ht="60.75" customHeight="1">
      <c r="A6" s="9">
        <v>1</v>
      </c>
      <c r="B6" s="15" t="s">
        <v>37</v>
      </c>
      <c r="C6" s="9"/>
      <c r="D6" s="15"/>
      <c r="E6" s="15"/>
      <c r="F6" s="15"/>
      <c r="G6" s="15"/>
      <c r="H6" s="31">
        <f aca="true" t="shared" si="0" ref="H6:N6">H7+H8+H9</f>
        <v>197435.80000000002</v>
      </c>
      <c r="I6" s="31">
        <f t="shared" si="0"/>
        <v>0</v>
      </c>
      <c r="J6" s="31">
        <f t="shared" si="0"/>
        <v>191435.80000000002</v>
      </c>
      <c r="K6" s="32">
        <f t="shared" si="0"/>
        <v>0</v>
      </c>
      <c r="L6" s="31">
        <f t="shared" si="0"/>
        <v>6000</v>
      </c>
      <c r="M6" s="31">
        <f t="shared" si="0"/>
        <v>0</v>
      </c>
      <c r="N6" s="31">
        <f t="shared" si="0"/>
        <v>0</v>
      </c>
      <c r="O6" s="2"/>
      <c r="P6" s="3"/>
    </row>
    <row r="7" spans="1:16" ht="40.5" customHeight="1">
      <c r="A7" s="9">
        <f>A6+1</f>
        <v>2</v>
      </c>
      <c r="B7" s="15" t="s">
        <v>5</v>
      </c>
      <c r="C7" s="9"/>
      <c r="D7" s="15"/>
      <c r="E7" s="15"/>
      <c r="F7" s="15"/>
      <c r="G7" s="15"/>
      <c r="H7" s="31">
        <v>0</v>
      </c>
      <c r="I7" s="31">
        <v>0</v>
      </c>
      <c r="J7" s="31">
        <v>0</v>
      </c>
      <c r="K7" s="32">
        <v>0</v>
      </c>
      <c r="L7" s="31">
        <v>0</v>
      </c>
      <c r="M7" s="31">
        <v>0</v>
      </c>
      <c r="N7" s="31">
        <v>0</v>
      </c>
      <c r="O7" s="2"/>
      <c r="P7" s="3"/>
    </row>
    <row r="8" spans="1:16" ht="29.25" customHeight="1">
      <c r="A8" s="9">
        <f>A7+1</f>
        <v>3</v>
      </c>
      <c r="B8" s="15" t="s">
        <v>4</v>
      </c>
      <c r="C8" s="9"/>
      <c r="D8" s="15"/>
      <c r="E8" s="15"/>
      <c r="F8" s="15"/>
      <c r="G8" s="15"/>
      <c r="H8" s="31">
        <f>SUM(I8:N8)</f>
        <v>170418.40000000002</v>
      </c>
      <c r="I8" s="31">
        <v>0</v>
      </c>
      <c r="J8" s="31">
        <f aca="true" t="shared" si="1" ref="J8:N9">J14+J86</f>
        <v>170418.40000000002</v>
      </c>
      <c r="K8" s="31">
        <f t="shared" si="1"/>
        <v>0</v>
      </c>
      <c r="L8" s="31">
        <f t="shared" si="1"/>
        <v>0</v>
      </c>
      <c r="M8" s="31">
        <f t="shared" si="1"/>
        <v>0</v>
      </c>
      <c r="N8" s="31">
        <f t="shared" si="1"/>
        <v>0</v>
      </c>
      <c r="O8" s="2"/>
      <c r="P8" s="3"/>
    </row>
    <row r="9" spans="1:16" ht="27.75" customHeight="1">
      <c r="A9" s="8">
        <f>A8+1</f>
        <v>4</v>
      </c>
      <c r="B9" s="15" t="s">
        <v>10</v>
      </c>
      <c r="C9" s="8"/>
      <c r="D9" s="15"/>
      <c r="E9" s="15"/>
      <c r="F9" s="15"/>
      <c r="G9" s="15"/>
      <c r="H9" s="31">
        <f>SUM(I9:N9)</f>
        <v>27017.4</v>
      </c>
      <c r="I9" s="31">
        <v>0</v>
      </c>
      <c r="J9" s="31">
        <f t="shared" si="1"/>
        <v>21017.4</v>
      </c>
      <c r="K9" s="31">
        <f t="shared" si="1"/>
        <v>0</v>
      </c>
      <c r="L9" s="31">
        <f t="shared" si="1"/>
        <v>6000</v>
      </c>
      <c r="M9" s="31">
        <f t="shared" si="1"/>
        <v>0</v>
      </c>
      <c r="N9" s="31">
        <f t="shared" si="1"/>
        <v>0</v>
      </c>
      <c r="O9" s="2"/>
      <c r="P9" s="3"/>
    </row>
    <row r="10" spans="1:14" ht="41.25" customHeight="1">
      <c r="A10" s="8">
        <f>A9+1</f>
        <v>5</v>
      </c>
      <c r="B10" s="15" t="s">
        <v>11</v>
      </c>
      <c r="C10" s="17"/>
      <c r="D10" s="17"/>
      <c r="E10" s="17"/>
      <c r="F10" s="17"/>
      <c r="G10" s="17"/>
      <c r="H10" s="33">
        <v>0</v>
      </c>
      <c r="I10" s="33">
        <v>0</v>
      </c>
      <c r="J10" s="33">
        <v>0</v>
      </c>
      <c r="K10" s="34">
        <v>0</v>
      </c>
      <c r="L10" s="33">
        <v>0</v>
      </c>
      <c r="M10" s="33">
        <v>0</v>
      </c>
      <c r="N10" s="33">
        <v>0</v>
      </c>
    </row>
    <row r="11" spans="1:14" ht="24" customHeight="1">
      <c r="A11" s="9">
        <v>6</v>
      </c>
      <c r="B11" s="41" t="s">
        <v>54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</row>
    <row r="12" spans="1:14" ht="58.5" customHeight="1">
      <c r="A12" s="9">
        <f>A11+1</f>
        <v>7</v>
      </c>
      <c r="B12" s="16" t="s">
        <v>52</v>
      </c>
      <c r="C12" s="19"/>
      <c r="D12" s="19"/>
      <c r="E12" s="19"/>
      <c r="F12" s="19"/>
      <c r="G12" s="19"/>
      <c r="H12" s="35">
        <f>I12+J12+K12+L12+M12+N12</f>
        <v>40524.5</v>
      </c>
      <c r="I12" s="35">
        <f aca="true" t="shared" si="2" ref="I12:N12">I13+I14+I15+I16</f>
        <v>0</v>
      </c>
      <c r="J12" s="35">
        <f t="shared" si="2"/>
        <v>40524.5</v>
      </c>
      <c r="K12" s="35">
        <f t="shared" si="2"/>
        <v>0</v>
      </c>
      <c r="L12" s="35">
        <f t="shared" si="2"/>
        <v>0</v>
      </c>
      <c r="M12" s="35">
        <f t="shared" si="2"/>
        <v>0</v>
      </c>
      <c r="N12" s="35">
        <f t="shared" si="2"/>
        <v>0</v>
      </c>
    </row>
    <row r="13" spans="1:14" ht="41.25" customHeight="1">
      <c r="A13" s="9">
        <f>A12+1</f>
        <v>8</v>
      </c>
      <c r="B13" s="16" t="s">
        <v>5</v>
      </c>
      <c r="C13" s="19"/>
      <c r="D13" s="19"/>
      <c r="E13" s="19"/>
      <c r="F13" s="19"/>
      <c r="G13" s="19"/>
      <c r="H13" s="35">
        <f>I13+J13+K13+L13+M13+N13</f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</row>
    <row r="14" spans="1:14" ht="37.5" customHeight="1">
      <c r="A14" s="9">
        <f>A13+1</f>
        <v>9</v>
      </c>
      <c r="B14" s="16" t="s">
        <v>4</v>
      </c>
      <c r="C14" s="19"/>
      <c r="D14" s="19"/>
      <c r="E14" s="19"/>
      <c r="F14" s="19"/>
      <c r="G14" s="19"/>
      <c r="H14" s="35">
        <f>I14+J14+K14+L14+M14+N14</f>
        <v>26641.9</v>
      </c>
      <c r="I14" s="35">
        <v>0</v>
      </c>
      <c r="J14" s="35">
        <f aca="true" t="shared" si="3" ref="J14:N15">J20+J26+J32+J38+J44+J50+J56+J62+J68+J74+J80</f>
        <v>26641.9</v>
      </c>
      <c r="K14" s="35">
        <f t="shared" si="3"/>
        <v>0</v>
      </c>
      <c r="L14" s="35">
        <f t="shared" si="3"/>
        <v>0</v>
      </c>
      <c r="M14" s="35">
        <f t="shared" si="3"/>
        <v>0</v>
      </c>
      <c r="N14" s="35">
        <f t="shared" si="3"/>
        <v>0</v>
      </c>
    </row>
    <row r="15" spans="1:14" ht="24" customHeight="1">
      <c r="A15" s="9">
        <f>A14+1</f>
        <v>10</v>
      </c>
      <c r="B15" s="16" t="s">
        <v>10</v>
      </c>
      <c r="C15" s="19"/>
      <c r="D15" s="19"/>
      <c r="E15" s="19"/>
      <c r="F15" s="19"/>
      <c r="G15" s="19"/>
      <c r="H15" s="35">
        <f>I15+J15+K15+L15+M15+N15</f>
        <v>13882.6</v>
      </c>
      <c r="I15" s="35">
        <v>0</v>
      </c>
      <c r="J15" s="35">
        <f t="shared" si="3"/>
        <v>13882.6</v>
      </c>
      <c r="K15" s="35">
        <f t="shared" si="3"/>
        <v>0</v>
      </c>
      <c r="L15" s="35">
        <f t="shared" si="3"/>
        <v>0</v>
      </c>
      <c r="M15" s="35">
        <f t="shared" si="3"/>
        <v>0</v>
      </c>
      <c r="N15" s="35">
        <f t="shared" si="3"/>
        <v>0</v>
      </c>
    </row>
    <row r="16" spans="1:14" ht="41.25" customHeight="1">
      <c r="A16" s="9">
        <f>A15+1</f>
        <v>11</v>
      </c>
      <c r="B16" s="16" t="s">
        <v>11</v>
      </c>
      <c r="C16" s="19"/>
      <c r="D16" s="19"/>
      <c r="E16" s="19"/>
      <c r="F16" s="19"/>
      <c r="G16" s="19"/>
      <c r="H16" s="35">
        <f>I16+J16+K16+L16+M16+N16</f>
        <v>0</v>
      </c>
      <c r="I16" s="35">
        <v>0</v>
      </c>
      <c r="J16" s="35">
        <v>0</v>
      </c>
      <c r="K16" s="35">
        <v>0</v>
      </c>
      <c r="L16" s="35">
        <v>0</v>
      </c>
      <c r="M16" s="36">
        <v>0</v>
      </c>
      <c r="N16" s="36">
        <v>0</v>
      </c>
    </row>
    <row r="17" spans="1:14" ht="144.75" customHeight="1">
      <c r="A17" s="9">
        <v>12</v>
      </c>
      <c r="B17" s="24" t="s">
        <v>55</v>
      </c>
      <c r="C17" s="21" t="s">
        <v>36</v>
      </c>
      <c r="D17" s="38">
        <f>H18</f>
        <v>0</v>
      </c>
      <c r="E17" s="38"/>
      <c r="F17" s="25">
        <v>2021</v>
      </c>
      <c r="G17" s="25">
        <v>2021</v>
      </c>
      <c r="H17" s="35"/>
      <c r="I17" s="35"/>
      <c r="J17" s="35"/>
      <c r="K17" s="35"/>
      <c r="L17" s="35"/>
      <c r="M17" s="34"/>
      <c r="N17" s="34"/>
    </row>
    <row r="18" spans="1:14" ht="51" customHeight="1">
      <c r="A18" s="9">
        <v>13</v>
      </c>
      <c r="B18" s="18" t="s">
        <v>9</v>
      </c>
      <c r="C18" s="18"/>
      <c r="D18" s="22"/>
      <c r="E18" s="23"/>
      <c r="F18" s="23"/>
      <c r="G18" s="23"/>
      <c r="H18" s="37">
        <f>I18+J18+K18+L18+M18+N18</f>
        <v>0</v>
      </c>
      <c r="I18" s="37">
        <f aca="true" t="shared" si="4" ref="I18:N18">I19+I20+I21+I22</f>
        <v>0</v>
      </c>
      <c r="J18" s="37">
        <f t="shared" si="4"/>
        <v>0</v>
      </c>
      <c r="K18" s="37">
        <f t="shared" si="4"/>
        <v>0</v>
      </c>
      <c r="L18" s="37">
        <f t="shared" si="4"/>
        <v>0</v>
      </c>
      <c r="M18" s="37">
        <f t="shared" si="4"/>
        <v>0</v>
      </c>
      <c r="N18" s="37">
        <f t="shared" si="4"/>
        <v>0</v>
      </c>
    </row>
    <row r="19" spans="1:14" ht="41.25" customHeight="1">
      <c r="A19" s="9">
        <v>14</v>
      </c>
      <c r="B19" s="18" t="s">
        <v>5</v>
      </c>
      <c r="C19" s="18"/>
      <c r="D19" s="22"/>
      <c r="E19" s="23"/>
      <c r="F19" s="23"/>
      <c r="G19" s="23"/>
      <c r="H19" s="37">
        <f>I19+J19+K19+L19+M19+N19</f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36" customHeight="1">
      <c r="A20" s="9">
        <v>15</v>
      </c>
      <c r="B20" s="18" t="s">
        <v>4</v>
      </c>
      <c r="C20" s="18"/>
      <c r="D20" s="22"/>
      <c r="E20" s="23"/>
      <c r="F20" s="23"/>
      <c r="G20" s="23"/>
      <c r="H20" s="37">
        <f>I20+J20+K20+L20+M20+N20</f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29.25" customHeight="1">
      <c r="A21" s="9">
        <v>16</v>
      </c>
      <c r="B21" s="18" t="s">
        <v>10</v>
      </c>
      <c r="C21" s="18"/>
      <c r="D21" s="22"/>
      <c r="E21" s="23"/>
      <c r="F21" s="23"/>
      <c r="G21" s="23"/>
      <c r="H21" s="37">
        <f>I21+J21+K21+L21+M21+N21</f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41.25" customHeight="1">
      <c r="A22" s="9">
        <v>17</v>
      </c>
      <c r="B22" s="18" t="s">
        <v>11</v>
      </c>
      <c r="C22" s="18"/>
      <c r="D22" s="22"/>
      <c r="E22" s="23"/>
      <c r="F22" s="23"/>
      <c r="G22" s="23"/>
      <c r="H22" s="37">
        <f>I22+J22+K22+L22+M22+N22</f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178.5" customHeight="1">
      <c r="A23" s="8">
        <v>18</v>
      </c>
      <c r="B23" s="24" t="s">
        <v>56</v>
      </c>
      <c r="C23" s="21" t="s">
        <v>57</v>
      </c>
      <c r="D23" s="38">
        <f>H24</f>
        <v>2300</v>
      </c>
      <c r="E23" s="23"/>
      <c r="F23" s="25">
        <v>2019</v>
      </c>
      <c r="G23" s="25">
        <v>2019</v>
      </c>
      <c r="H23" s="34"/>
      <c r="I23" s="34"/>
      <c r="J23" s="34"/>
      <c r="K23" s="34"/>
      <c r="L23" s="34"/>
      <c r="M23" s="34"/>
      <c r="N23" s="34"/>
    </row>
    <row r="24" spans="1:14" ht="50.25" customHeight="1">
      <c r="A24" s="9">
        <v>19</v>
      </c>
      <c r="B24" s="18" t="s">
        <v>17</v>
      </c>
      <c r="C24" s="18"/>
      <c r="D24" s="22"/>
      <c r="E24" s="23"/>
      <c r="F24" s="23"/>
      <c r="G24" s="23"/>
      <c r="H24" s="34">
        <f>I24+J24+K24+L24+M24+N24</f>
        <v>2300</v>
      </c>
      <c r="I24" s="34">
        <f aca="true" t="shared" si="5" ref="I24:N24">I25+I26+I28+I27</f>
        <v>0</v>
      </c>
      <c r="J24" s="34">
        <f t="shared" si="5"/>
        <v>2300</v>
      </c>
      <c r="K24" s="34">
        <f t="shared" si="5"/>
        <v>0</v>
      </c>
      <c r="L24" s="34">
        <f t="shared" si="5"/>
        <v>0</v>
      </c>
      <c r="M24" s="34">
        <f t="shared" si="5"/>
        <v>0</v>
      </c>
      <c r="N24" s="34">
        <f t="shared" si="5"/>
        <v>0</v>
      </c>
    </row>
    <row r="25" spans="1:14" ht="41.25" customHeight="1">
      <c r="A25" s="9">
        <v>20</v>
      </c>
      <c r="B25" s="18" t="s">
        <v>5</v>
      </c>
      <c r="C25" s="18"/>
      <c r="D25" s="22"/>
      <c r="E25" s="23"/>
      <c r="F25" s="23"/>
      <c r="G25" s="23"/>
      <c r="H25" s="34">
        <f>I25+J25+K25+L25+M25+N25</f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41.25" customHeight="1">
      <c r="A26" s="9">
        <v>21</v>
      </c>
      <c r="B26" s="18" t="s">
        <v>4</v>
      </c>
      <c r="C26" s="18"/>
      <c r="D26" s="22"/>
      <c r="E26" s="23"/>
      <c r="F26" s="23"/>
      <c r="G26" s="23"/>
      <c r="H26" s="34">
        <f>I26+J26+K26+L26+M26+N26</f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37.5" customHeight="1">
      <c r="A27" s="9">
        <v>22</v>
      </c>
      <c r="B27" s="18" t="s">
        <v>10</v>
      </c>
      <c r="C27" s="18"/>
      <c r="D27" s="22"/>
      <c r="E27" s="23"/>
      <c r="F27" s="23"/>
      <c r="G27" s="23"/>
      <c r="H27" s="34">
        <f>I27+J27+K27+L27+M27+N27</f>
        <v>2300</v>
      </c>
      <c r="I27" s="34">
        <v>0</v>
      </c>
      <c r="J27" s="34">
        <v>2300</v>
      </c>
      <c r="K27" s="34">
        <v>0</v>
      </c>
      <c r="L27" s="34">
        <v>0</v>
      </c>
      <c r="M27" s="34">
        <v>0</v>
      </c>
      <c r="N27" s="34">
        <v>0</v>
      </c>
    </row>
    <row r="28" spans="1:14" ht="41.25" customHeight="1">
      <c r="A28" s="9">
        <v>23</v>
      </c>
      <c r="B28" s="18" t="s">
        <v>11</v>
      </c>
      <c r="C28" s="18"/>
      <c r="D28" s="22"/>
      <c r="E28" s="23"/>
      <c r="F28" s="23"/>
      <c r="G28" s="23"/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163.5" customHeight="1">
      <c r="A29" s="9">
        <v>24</v>
      </c>
      <c r="B29" s="24" t="s">
        <v>68</v>
      </c>
      <c r="C29" s="21" t="s">
        <v>57</v>
      </c>
      <c r="D29" s="38">
        <f>H30</f>
        <v>2000</v>
      </c>
      <c r="E29" s="23"/>
      <c r="F29" s="25">
        <v>2018</v>
      </c>
      <c r="G29" s="25">
        <v>2018</v>
      </c>
      <c r="H29" s="34"/>
      <c r="I29" s="34"/>
      <c r="J29" s="34"/>
      <c r="K29" s="34"/>
      <c r="L29" s="34"/>
      <c r="M29" s="34"/>
      <c r="N29" s="34"/>
    </row>
    <row r="30" spans="1:14" ht="50.25" customHeight="1">
      <c r="A30" s="9">
        <v>25</v>
      </c>
      <c r="B30" s="18" t="s">
        <v>16</v>
      </c>
      <c r="C30" s="18"/>
      <c r="D30" s="22"/>
      <c r="E30" s="23"/>
      <c r="F30" s="23"/>
      <c r="G30" s="23"/>
      <c r="H30" s="34">
        <f>I30+J30+K30+L30+M30+N30</f>
        <v>2000</v>
      </c>
      <c r="I30" s="34">
        <f aca="true" t="shared" si="6" ref="I30:N30">I31+I32+I34+I33</f>
        <v>0</v>
      </c>
      <c r="J30" s="34">
        <f t="shared" si="6"/>
        <v>2000</v>
      </c>
      <c r="K30" s="34">
        <f t="shared" si="6"/>
        <v>0</v>
      </c>
      <c r="L30" s="34">
        <f t="shared" si="6"/>
        <v>0</v>
      </c>
      <c r="M30" s="34">
        <f t="shared" si="6"/>
        <v>0</v>
      </c>
      <c r="N30" s="34">
        <f t="shared" si="6"/>
        <v>0</v>
      </c>
    </row>
    <row r="31" spans="1:14" ht="41.25" customHeight="1">
      <c r="A31" s="9">
        <v>26</v>
      </c>
      <c r="B31" s="18" t="s">
        <v>5</v>
      </c>
      <c r="C31" s="18"/>
      <c r="D31" s="22"/>
      <c r="E31" s="23"/>
      <c r="F31" s="23"/>
      <c r="G31" s="23"/>
      <c r="H31" s="34">
        <f>I31+J31+K31+L31+M31+N31</f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30.75" customHeight="1">
      <c r="A32" s="9">
        <v>27</v>
      </c>
      <c r="B32" s="18" t="s">
        <v>4</v>
      </c>
      <c r="C32" s="18"/>
      <c r="D32" s="22"/>
      <c r="E32" s="23"/>
      <c r="F32" s="23"/>
      <c r="G32" s="23"/>
      <c r="H32" s="34">
        <f>I32+J32+K32+L32+M32+N32</f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33" customHeight="1">
      <c r="A33" s="9">
        <v>28</v>
      </c>
      <c r="B33" s="18" t="s">
        <v>10</v>
      </c>
      <c r="C33" s="18"/>
      <c r="D33" s="22"/>
      <c r="E33" s="23"/>
      <c r="F33" s="23"/>
      <c r="G33" s="23"/>
      <c r="H33" s="34">
        <f>I33+J33+K33+L33+M33+N33</f>
        <v>2000</v>
      </c>
      <c r="I33" s="34">
        <v>0</v>
      </c>
      <c r="J33" s="34">
        <v>2000</v>
      </c>
      <c r="K33" s="34">
        <v>0</v>
      </c>
      <c r="L33" s="34">
        <v>0</v>
      </c>
      <c r="M33" s="34">
        <v>0</v>
      </c>
      <c r="N33" s="34">
        <v>0</v>
      </c>
    </row>
    <row r="34" spans="1:14" ht="41.25" customHeight="1">
      <c r="A34" s="8">
        <v>29</v>
      </c>
      <c r="B34" s="18" t="s">
        <v>11</v>
      </c>
      <c r="C34" s="18"/>
      <c r="D34" s="22"/>
      <c r="E34" s="23"/>
      <c r="F34" s="23"/>
      <c r="G34" s="23"/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</row>
    <row r="35" spans="1:14" ht="123" customHeight="1">
      <c r="A35" s="9">
        <v>30</v>
      </c>
      <c r="B35" s="24" t="s">
        <v>58</v>
      </c>
      <c r="C35" s="21" t="s">
        <v>38</v>
      </c>
      <c r="D35" s="38">
        <f>H36</f>
        <v>0</v>
      </c>
      <c r="E35" s="23"/>
      <c r="F35" s="25">
        <v>2021</v>
      </c>
      <c r="G35" s="25">
        <v>2021</v>
      </c>
      <c r="H35" s="34"/>
      <c r="I35" s="34"/>
      <c r="J35" s="34"/>
      <c r="K35" s="34"/>
      <c r="L35" s="34"/>
      <c r="M35" s="34"/>
      <c r="N35" s="34"/>
    </row>
    <row r="36" spans="1:14" ht="49.5" customHeight="1">
      <c r="A36" s="9">
        <v>31</v>
      </c>
      <c r="B36" s="18" t="s">
        <v>18</v>
      </c>
      <c r="C36" s="18"/>
      <c r="D36" s="22"/>
      <c r="E36" s="23"/>
      <c r="F36" s="23"/>
      <c r="G36" s="23"/>
      <c r="H36" s="34">
        <f>I36+J36+K36+L36+M36+N36</f>
        <v>0</v>
      </c>
      <c r="I36" s="34">
        <f aca="true" t="shared" si="7" ref="I36:N36">I37+I38+I40+I39</f>
        <v>0</v>
      </c>
      <c r="J36" s="34">
        <f t="shared" si="7"/>
        <v>0</v>
      </c>
      <c r="K36" s="34">
        <f t="shared" si="7"/>
        <v>0</v>
      </c>
      <c r="L36" s="34">
        <f t="shared" si="7"/>
        <v>0</v>
      </c>
      <c r="M36" s="34">
        <f t="shared" si="7"/>
        <v>0</v>
      </c>
      <c r="N36" s="34">
        <f t="shared" si="7"/>
        <v>0</v>
      </c>
    </row>
    <row r="37" spans="1:14" ht="41.25" customHeight="1">
      <c r="A37" s="9">
        <v>32</v>
      </c>
      <c r="B37" s="18" t="s">
        <v>5</v>
      </c>
      <c r="C37" s="18"/>
      <c r="D37" s="22"/>
      <c r="E37" s="23"/>
      <c r="F37" s="23"/>
      <c r="G37" s="23"/>
      <c r="H37" s="34">
        <f>I37+J37+K37+L37+M37+N37</f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41.25" customHeight="1">
      <c r="A38" s="9">
        <v>33</v>
      </c>
      <c r="B38" s="18" t="s">
        <v>4</v>
      </c>
      <c r="C38" s="18"/>
      <c r="D38" s="22"/>
      <c r="E38" s="23"/>
      <c r="F38" s="23"/>
      <c r="G38" s="23"/>
      <c r="H38" s="34">
        <f>I38+J38+K38+L38+M38+N38</f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 ht="33" customHeight="1">
      <c r="A39" s="9">
        <v>34</v>
      </c>
      <c r="B39" s="18" t="s">
        <v>10</v>
      </c>
      <c r="C39" s="18"/>
      <c r="D39" s="22"/>
      <c r="E39" s="23"/>
      <c r="F39" s="23"/>
      <c r="G39" s="23"/>
      <c r="H39" s="34">
        <f>I39+J39+K39+L39+M39+N39</f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41.25" customHeight="1">
      <c r="A40" s="9">
        <v>35</v>
      </c>
      <c r="B40" s="18" t="s">
        <v>11</v>
      </c>
      <c r="C40" s="18"/>
      <c r="D40" s="22"/>
      <c r="E40" s="23"/>
      <c r="F40" s="23"/>
      <c r="G40" s="23"/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129" customHeight="1">
      <c r="A41" s="9">
        <v>36</v>
      </c>
      <c r="B41" s="24" t="s">
        <v>69</v>
      </c>
      <c r="C41" s="21" t="s">
        <v>59</v>
      </c>
      <c r="D41" s="38">
        <f>H42</f>
        <v>8758.4</v>
      </c>
      <c r="E41" s="23"/>
      <c r="F41" s="25">
        <v>2018</v>
      </c>
      <c r="G41" s="25">
        <v>2018</v>
      </c>
      <c r="H41" s="34"/>
      <c r="I41" s="34"/>
      <c r="J41" s="34"/>
      <c r="K41" s="34"/>
      <c r="L41" s="34"/>
      <c r="M41" s="34"/>
      <c r="N41" s="34"/>
    </row>
    <row r="42" spans="1:14" ht="50.25" customHeight="1">
      <c r="A42" s="9">
        <v>37</v>
      </c>
      <c r="B42" s="18" t="s">
        <v>19</v>
      </c>
      <c r="C42" s="18"/>
      <c r="D42" s="22"/>
      <c r="E42" s="23"/>
      <c r="F42" s="23"/>
      <c r="G42" s="23"/>
      <c r="H42" s="34">
        <f>I42+J42+K42+L42+M42+N42</f>
        <v>8758.4</v>
      </c>
      <c r="I42" s="34">
        <f aca="true" t="shared" si="8" ref="I42:N42">I43+I44+I46+I45</f>
        <v>0</v>
      </c>
      <c r="J42" s="34">
        <f t="shared" si="8"/>
        <v>8758.4</v>
      </c>
      <c r="K42" s="34">
        <f t="shared" si="8"/>
        <v>0</v>
      </c>
      <c r="L42" s="34">
        <f t="shared" si="8"/>
        <v>0</v>
      </c>
      <c r="M42" s="34">
        <f t="shared" si="8"/>
        <v>0</v>
      </c>
      <c r="N42" s="34">
        <f t="shared" si="8"/>
        <v>0</v>
      </c>
    </row>
    <row r="43" spans="1:14" ht="41.25" customHeight="1">
      <c r="A43" s="9">
        <v>38</v>
      </c>
      <c r="B43" s="18" t="s">
        <v>5</v>
      </c>
      <c r="C43" s="18"/>
      <c r="D43" s="22"/>
      <c r="E43" s="23"/>
      <c r="F43" s="23"/>
      <c r="G43" s="23"/>
      <c r="H43" s="34">
        <f>I43+J43+K43+L43+M43+N43</f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33" customHeight="1">
      <c r="A44" s="9">
        <v>39</v>
      </c>
      <c r="B44" s="18" t="s">
        <v>4</v>
      </c>
      <c r="C44" s="18"/>
      <c r="D44" s="22"/>
      <c r="E44" s="23"/>
      <c r="F44" s="23"/>
      <c r="G44" s="23"/>
      <c r="H44" s="34">
        <f>I44+J44+K44+L44+M44+N44</f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9.25" customHeight="1">
      <c r="A45" s="9">
        <v>40</v>
      </c>
      <c r="B45" s="18" t="s">
        <v>10</v>
      </c>
      <c r="C45" s="18"/>
      <c r="D45" s="22"/>
      <c r="E45" s="23"/>
      <c r="F45" s="23"/>
      <c r="G45" s="23"/>
      <c r="H45" s="34">
        <f>I45+J45+K45+L45+M45+N45</f>
        <v>8758.4</v>
      </c>
      <c r="I45" s="34">
        <v>0</v>
      </c>
      <c r="J45" s="34">
        <v>8758.4</v>
      </c>
      <c r="K45" s="34">
        <v>0</v>
      </c>
      <c r="L45" s="34">
        <v>0</v>
      </c>
      <c r="M45" s="34">
        <v>0</v>
      </c>
      <c r="N45" s="34">
        <v>0</v>
      </c>
    </row>
    <row r="46" spans="1:14" ht="41.25" customHeight="1">
      <c r="A46" s="9">
        <v>41</v>
      </c>
      <c r="B46" s="18" t="s">
        <v>11</v>
      </c>
      <c r="C46" s="18"/>
      <c r="D46" s="22"/>
      <c r="E46" s="23"/>
      <c r="F46" s="23"/>
      <c r="G46" s="23"/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</row>
    <row r="47" spans="1:14" ht="164.25" customHeight="1">
      <c r="A47" s="8">
        <v>42</v>
      </c>
      <c r="B47" s="24" t="s">
        <v>49</v>
      </c>
      <c r="C47" s="21" t="s">
        <v>59</v>
      </c>
      <c r="D47" s="38">
        <f>H48</f>
        <v>16414.6</v>
      </c>
      <c r="E47" s="23"/>
      <c r="F47" s="25">
        <v>2018</v>
      </c>
      <c r="G47" s="25">
        <v>2018</v>
      </c>
      <c r="H47" s="34"/>
      <c r="I47" s="34"/>
      <c r="J47" s="34"/>
      <c r="K47" s="34"/>
      <c r="L47" s="34"/>
      <c r="M47" s="34"/>
      <c r="N47" s="34"/>
    </row>
    <row r="48" spans="1:14" ht="48.75" customHeight="1">
      <c r="A48" s="9">
        <v>43</v>
      </c>
      <c r="B48" s="18" t="s">
        <v>20</v>
      </c>
      <c r="C48" s="18"/>
      <c r="D48" s="22"/>
      <c r="E48" s="23"/>
      <c r="F48" s="23"/>
      <c r="G48" s="23"/>
      <c r="H48" s="34">
        <f>I48+J48+K48+L48+M48+N48</f>
        <v>16414.6</v>
      </c>
      <c r="I48" s="34">
        <f aca="true" t="shared" si="9" ref="I48:N48">I49+I50+I52+I51</f>
        <v>0</v>
      </c>
      <c r="J48" s="34">
        <f t="shared" si="9"/>
        <v>16414.6</v>
      </c>
      <c r="K48" s="34">
        <f t="shared" si="9"/>
        <v>0</v>
      </c>
      <c r="L48" s="34">
        <f t="shared" si="9"/>
        <v>0</v>
      </c>
      <c r="M48" s="34">
        <f t="shared" si="9"/>
        <v>0</v>
      </c>
      <c r="N48" s="34">
        <f t="shared" si="9"/>
        <v>0</v>
      </c>
    </row>
    <row r="49" spans="1:14" ht="37.5" customHeight="1">
      <c r="A49" s="9">
        <v>44</v>
      </c>
      <c r="B49" s="18" t="s">
        <v>5</v>
      </c>
      <c r="C49" s="18"/>
      <c r="D49" s="22"/>
      <c r="E49" s="23"/>
      <c r="F49" s="23"/>
      <c r="G49" s="23"/>
      <c r="H49" s="34">
        <f>I49+J49+K49+L49+M49+N49</f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</row>
    <row r="50" spans="1:14" ht="32.25" customHeight="1">
      <c r="A50" s="9">
        <v>45</v>
      </c>
      <c r="B50" s="18" t="s">
        <v>4</v>
      </c>
      <c r="C50" s="18"/>
      <c r="D50" s="22"/>
      <c r="E50" s="23"/>
      <c r="F50" s="23"/>
      <c r="G50" s="23"/>
      <c r="H50" s="34">
        <f>I50+J50+K50+L50+M50+N50</f>
        <v>15922</v>
      </c>
      <c r="I50" s="34">
        <v>0</v>
      </c>
      <c r="J50" s="34">
        <v>15922</v>
      </c>
      <c r="K50" s="34">
        <v>0</v>
      </c>
      <c r="L50" s="34">
        <v>0</v>
      </c>
      <c r="M50" s="34">
        <v>0</v>
      </c>
      <c r="N50" s="34">
        <v>0</v>
      </c>
    </row>
    <row r="51" spans="1:14" ht="30.75" customHeight="1">
      <c r="A51" s="9">
        <v>46</v>
      </c>
      <c r="B51" s="18" t="s">
        <v>10</v>
      </c>
      <c r="C51" s="18"/>
      <c r="D51" s="22"/>
      <c r="E51" s="23"/>
      <c r="F51" s="23"/>
      <c r="G51" s="23"/>
      <c r="H51" s="34">
        <f>I51+J51+K51+L51+M51+N51</f>
        <v>492.6</v>
      </c>
      <c r="I51" s="34">
        <v>0</v>
      </c>
      <c r="J51" s="34">
        <v>492.6</v>
      </c>
      <c r="K51" s="34">
        <v>0</v>
      </c>
      <c r="L51" s="34">
        <v>0</v>
      </c>
      <c r="M51" s="34">
        <v>0</v>
      </c>
      <c r="N51" s="34">
        <v>0</v>
      </c>
    </row>
    <row r="52" spans="1:14" ht="41.25" customHeight="1">
      <c r="A52" s="9">
        <v>47</v>
      </c>
      <c r="B52" s="18" t="s">
        <v>11</v>
      </c>
      <c r="C52" s="18"/>
      <c r="D52" s="22"/>
      <c r="E52" s="23"/>
      <c r="F52" s="23"/>
      <c r="G52" s="23"/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</row>
    <row r="53" spans="1:14" ht="122.25" customHeight="1">
      <c r="A53" s="9">
        <v>48</v>
      </c>
      <c r="B53" s="24" t="s">
        <v>60</v>
      </c>
      <c r="C53" s="21" t="s">
        <v>61</v>
      </c>
      <c r="D53" s="38">
        <f>H54</f>
        <v>0</v>
      </c>
      <c r="E53" s="23"/>
      <c r="F53" s="25">
        <v>2018</v>
      </c>
      <c r="G53" s="25">
        <v>2020</v>
      </c>
      <c r="H53" s="34"/>
      <c r="I53" s="34"/>
      <c r="J53" s="34"/>
      <c r="K53" s="34"/>
      <c r="L53" s="34"/>
      <c r="M53" s="34"/>
      <c r="N53" s="34"/>
    </row>
    <row r="54" spans="1:14" ht="48.75" customHeight="1">
      <c r="A54" s="9">
        <v>49</v>
      </c>
      <c r="B54" s="18" t="s">
        <v>22</v>
      </c>
      <c r="C54" s="18"/>
      <c r="D54" s="22"/>
      <c r="E54" s="23"/>
      <c r="F54" s="23"/>
      <c r="G54" s="23"/>
      <c r="H54" s="34">
        <f>I54+J54+K54+L54+M54+N54</f>
        <v>0</v>
      </c>
      <c r="I54" s="34">
        <f aca="true" t="shared" si="10" ref="I54:N54">I55+I56+I58+I57</f>
        <v>0</v>
      </c>
      <c r="J54" s="34">
        <f t="shared" si="10"/>
        <v>0</v>
      </c>
      <c r="K54" s="34">
        <f t="shared" si="10"/>
        <v>0</v>
      </c>
      <c r="L54" s="34">
        <f t="shared" si="10"/>
        <v>0</v>
      </c>
      <c r="M54" s="34">
        <f t="shared" si="10"/>
        <v>0</v>
      </c>
      <c r="N54" s="34">
        <f t="shared" si="10"/>
        <v>0</v>
      </c>
    </row>
    <row r="55" spans="1:14" ht="36" customHeight="1">
      <c r="A55" s="9">
        <v>50</v>
      </c>
      <c r="B55" s="18" t="s">
        <v>5</v>
      </c>
      <c r="C55" s="18"/>
      <c r="D55" s="22"/>
      <c r="E55" s="23"/>
      <c r="F55" s="23"/>
      <c r="G55" s="23"/>
      <c r="H55" s="34">
        <f>I55+J55+K55+L55+M55+N55</f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</row>
    <row r="56" spans="1:14" ht="34.5" customHeight="1">
      <c r="A56" s="9">
        <v>51</v>
      </c>
      <c r="B56" s="18" t="s">
        <v>4</v>
      </c>
      <c r="C56" s="18"/>
      <c r="D56" s="22"/>
      <c r="E56" s="23"/>
      <c r="F56" s="23"/>
      <c r="G56" s="23"/>
      <c r="H56" s="34">
        <f>I56+J56+K56+L56+M56+N56</f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</row>
    <row r="57" spans="1:14" ht="33" customHeight="1">
      <c r="A57" s="9">
        <v>52</v>
      </c>
      <c r="B57" s="18" t="s">
        <v>10</v>
      </c>
      <c r="C57" s="18"/>
      <c r="D57" s="22"/>
      <c r="E57" s="23"/>
      <c r="F57" s="23"/>
      <c r="G57" s="23"/>
      <c r="H57" s="34">
        <f>I57+J57+K57+L57+M57+N57</f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</row>
    <row r="58" spans="1:14" ht="41.25" customHeight="1">
      <c r="A58" s="9">
        <v>53</v>
      </c>
      <c r="B58" s="18" t="s">
        <v>11</v>
      </c>
      <c r="C58" s="18"/>
      <c r="D58" s="22"/>
      <c r="E58" s="23"/>
      <c r="F58" s="23"/>
      <c r="G58" s="23"/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</row>
    <row r="59" spans="1:14" ht="123.75" customHeight="1">
      <c r="A59" s="8">
        <v>54</v>
      </c>
      <c r="B59" s="24" t="s">
        <v>62</v>
      </c>
      <c r="C59" s="21" t="s">
        <v>63</v>
      </c>
      <c r="D59" s="38">
        <f>H60</f>
        <v>0</v>
      </c>
      <c r="E59" s="23"/>
      <c r="F59" s="25">
        <v>2018</v>
      </c>
      <c r="G59" s="25">
        <v>2018</v>
      </c>
      <c r="H59" s="34"/>
      <c r="I59" s="34"/>
      <c r="J59" s="34"/>
      <c r="K59" s="34"/>
      <c r="L59" s="34"/>
      <c r="M59" s="34"/>
      <c r="N59" s="34"/>
    </row>
    <row r="60" spans="1:14" ht="48.75" customHeight="1">
      <c r="A60" s="9">
        <v>55</v>
      </c>
      <c r="B60" s="18" t="s">
        <v>23</v>
      </c>
      <c r="C60" s="18"/>
      <c r="D60" s="22"/>
      <c r="E60" s="23"/>
      <c r="F60" s="23"/>
      <c r="G60" s="23"/>
      <c r="H60" s="34">
        <f>I60+J60+K60+L60+M60+N60</f>
        <v>0</v>
      </c>
      <c r="I60" s="34">
        <f aca="true" t="shared" si="11" ref="I60:N60">I61+I62+I64+I63</f>
        <v>0</v>
      </c>
      <c r="J60" s="34">
        <f t="shared" si="11"/>
        <v>0</v>
      </c>
      <c r="K60" s="34">
        <f t="shared" si="11"/>
        <v>0</v>
      </c>
      <c r="L60" s="34">
        <f t="shared" si="11"/>
        <v>0</v>
      </c>
      <c r="M60" s="34">
        <f t="shared" si="11"/>
        <v>0</v>
      </c>
      <c r="N60" s="34">
        <f t="shared" si="11"/>
        <v>0</v>
      </c>
    </row>
    <row r="61" spans="1:14" ht="41.25" customHeight="1">
      <c r="A61" s="9">
        <v>56</v>
      </c>
      <c r="B61" s="18" t="s">
        <v>5</v>
      </c>
      <c r="C61" s="18"/>
      <c r="D61" s="22"/>
      <c r="E61" s="23"/>
      <c r="F61" s="23"/>
      <c r="G61" s="23"/>
      <c r="H61" s="34">
        <f>I61+J61+K61+L61+M61+N61</f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</row>
    <row r="62" spans="1:14" ht="33" customHeight="1">
      <c r="A62" s="9">
        <v>57</v>
      </c>
      <c r="B62" s="18" t="s">
        <v>4</v>
      </c>
      <c r="C62" s="18"/>
      <c r="D62" s="22"/>
      <c r="E62" s="23"/>
      <c r="F62" s="23"/>
      <c r="G62" s="23"/>
      <c r="H62" s="34">
        <f>I62+J62+K62+L62+M62+N62</f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</row>
    <row r="63" spans="1:14" ht="29.25" customHeight="1">
      <c r="A63" s="9">
        <v>58</v>
      </c>
      <c r="B63" s="18" t="s">
        <v>10</v>
      </c>
      <c r="C63" s="18"/>
      <c r="D63" s="22"/>
      <c r="E63" s="23"/>
      <c r="F63" s="23"/>
      <c r="G63" s="23"/>
      <c r="H63" s="34">
        <f>I63+J63+K63+L63+M63+N63</f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</row>
    <row r="64" spans="1:14" ht="41.25" customHeight="1">
      <c r="A64" s="9">
        <v>59</v>
      </c>
      <c r="B64" s="18" t="s">
        <v>11</v>
      </c>
      <c r="C64" s="18"/>
      <c r="D64" s="22"/>
      <c r="E64" s="23"/>
      <c r="F64" s="23"/>
      <c r="G64" s="23"/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</row>
    <row r="65" spans="1:14" ht="143.25" customHeight="1">
      <c r="A65" s="9">
        <v>60</v>
      </c>
      <c r="B65" s="24" t="s">
        <v>47</v>
      </c>
      <c r="C65" s="21" t="s">
        <v>48</v>
      </c>
      <c r="D65" s="38">
        <f>H66</f>
        <v>11051.5</v>
      </c>
      <c r="E65" s="23"/>
      <c r="F65" s="25">
        <v>2018</v>
      </c>
      <c r="G65" s="25">
        <v>2018</v>
      </c>
      <c r="H65" s="34"/>
      <c r="I65" s="34"/>
      <c r="J65" s="34"/>
      <c r="K65" s="34"/>
      <c r="L65" s="34"/>
      <c r="M65" s="34"/>
      <c r="N65" s="34"/>
    </row>
    <row r="66" spans="1:14" ht="49.5" customHeight="1">
      <c r="A66" s="9">
        <v>61</v>
      </c>
      <c r="B66" s="18" t="s">
        <v>24</v>
      </c>
      <c r="C66" s="18"/>
      <c r="D66" s="22"/>
      <c r="E66" s="23"/>
      <c r="F66" s="23"/>
      <c r="G66" s="23"/>
      <c r="H66" s="34">
        <f>I66+J66+K66+L66+M66+N66</f>
        <v>11051.5</v>
      </c>
      <c r="I66" s="34">
        <f aca="true" t="shared" si="12" ref="I66:N66">I67+I68+I70+I69</f>
        <v>0</v>
      </c>
      <c r="J66" s="34">
        <f t="shared" si="12"/>
        <v>11051.5</v>
      </c>
      <c r="K66" s="34">
        <f t="shared" si="12"/>
        <v>0</v>
      </c>
      <c r="L66" s="34">
        <f t="shared" si="12"/>
        <v>0</v>
      </c>
      <c r="M66" s="34">
        <f t="shared" si="12"/>
        <v>0</v>
      </c>
      <c r="N66" s="34">
        <f t="shared" si="12"/>
        <v>0</v>
      </c>
    </row>
    <row r="67" spans="1:14" ht="38.25" customHeight="1">
      <c r="A67" s="9">
        <v>62</v>
      </c>
      <c r="B67" s="18" t="s">
        <v>5</v>
      </c>
      <c r="C67" s="18"/>
      <c r="D67" s="22"/>
      <c r="E67" s="23"/>
      <c r="F67" s="23"/>
      <c r="G67" s="23"/>
      <c r="H67" s="34">
        <f>I67+J67+K67+L67+M67+N67</f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</row>
    <row r="68" spans="1:14" ht="34.5" customHeight="1">
      <c r="A68" s="9">
        <v>63</v>
      </c>
      <c r="B68" s="18" t="s">
        <v>4</v>
      </c>
      <c r="C68" s="18"/>
      <c r="D68" s="22"/>
      <c r="E68" s="23"/>
      <c r="F68" s="23"/>
      <c r="G68" s="23"/>
      <c r="H68" s="34">
        <f>I68+J68+K68+L68+M68+N68</f>
        <v>10719.9</v>
      </c>
      <c r="I68" s="34">
        <v>0</v>
      </c>
      <c r="J68" s="34">
        <v>10719.9</v>
      </c>
      <c r="K68" s="34">
        <v>0</v>
      </c>
      <c r="L68" s="34">
        <v>0</v>
      </c>
      <c r="M68" s="34">
        <v>0</v>
      </c>
      <c r="N68" s="34">
        <v>0</v>
      </c>
    </row>
    <row r="69" spans="1:14" ht="32.25" customHeight="1">
      <c r="A69" s="9">
        <v>64</v>
      </c>
      <c r="B69" s="18" t="s">
        <v>10</v>
      </c>
      <c r="C69" s="18"/>
      <c r="D69" s="22"/>
      <c r="E69" s="23"/>
      <c r="F69" s="23"/>
      <c r="G69" s="23"/>
      <c r="H69" s="34">
        <f>I69+J69+K69+L69+M69+N69</f>
        <v>331.6</v>
      </c>
      <c r="I69" s="34">
        <v>0</v>
      </c>
      <c r="J69" s="34">
        <v>331.6</v>
      </c>
      <c r="K69" s="34">
        <v>0</v>
      </c>
      <c r="L69" s="34">
        <v>0</v>
      </c>
      <c r="M69" s="34">
        <v>0</v>
      </c>
      <c r="N69" s="34">
        <v>0</v>
      </c>
    </row>
    <row r="70" spans="1:14" ht="41.25" customHeight="1">
      <c r="A70" s="9">
        <v>65</v>
      </c>
      <c r="B70" s="18" t="s">
        <v>11</v>
      </c>
      <c r="C70" s="18"/>
      <c r="D70" s="22"/>
      <c r="E70" s="23"/>
      <c r="F70" s="23"/>
      <c r="G70" s="23"/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</row>
    <row r="71" spans="1:14" ht="227.25" customHeight="1">
      <c r="A71" s="8">
        <v>66</v>
      </c>
      <c r="B71" s="24" t="s">
        <v>64</v>
      </c>
      <c r="C71" s="21" t="s">
        <v>21</v>
      </c>
      <c r="D71" s="38">
        <f>H72</f>
        <v>0</v>
      </c>
      <c r="E71" s="23"/>
      <c r="F71" s="25">
        <v>2019</v>
      </c>
      <c r="G71" s="25">
        <v>2019</v>
      </c>
      <c r="H71" s="34"/>
      <c r="I71" s="34"/>
      <c r="J71" s="34"/>
      <c r="K71" s="34"/>
      <c r="L71" s="34"/>
      <c r="M71" s="34"/>
      <c r="N71" s="34"/>
    </row>
    <row r="72" spans="1:14" ht="49.5" customHeight="1">
      <c r="A72" s="9">
        <v>67</v>
      </c>
      <c r="B72" s="18" t="s">
        <v>25</v>
      </c>
      <c r="C72" s="18"/>
      <c r="D72" s="22"/>
      <c r="E72" s="23"/>
      <c r="F72" s="23"/>
      <c r="G72" s="23"/>
      <c r="H72" s="34">
        <f>I72+J72+K72+L72+M72+N72</f>
        <v>0</v>
      </c>
      <c r="I72" s="34">
        <f aca="true" t="shared" si="13" ref="I72:N72">I73+I74+I76+I75</f>
        <v>0</v>
      </c>
      <c r="J72" s="34">
        <f t="shared" si="13"/>
        <v>0</v>
      </c>
      <c r="K72" s="34">
        <f t="shared" si="13"/>
        <v>0</v>
      </c>
      <c r="L72" s="34">
        <f t="shared" si="13"/>
        <v>0</v>
      </c>
      <c r="M72" s="34">
        <f t="shared" si="13"/>
        <v>0</v>
      </c>
      <c r="N72" s="34">
        <f t="shared" si="13"/>
        <v>0</v>
      </c>
    </row>
    <row r="73" spans="1:14" ht="41.25" customHeight="1">
      <c r="A73" s="9">
        <v>68</v>
      </c>
      <c r="B73" s="18" t="s">
        <v>5</v>
      </c>
      <c r="C73" s="18"/>
      <c r="D73" s="22"/>
      <c r="E73" s="23"/>
      <c r="F73" s="23"/>
      <c r="G73" s="23"/>
      <c r="H73" s="34">
        <f>I73+J73+K73+L73+M73+N73</f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</row>
    <row r="74" spans="1:14" ht="37.5" customHeight="1">
      <c r="A74" s="9">
        <v>69</v>
      </c>
      <c r="B74" s="18" t="s">
        <v>4</v>
      </c>
      <c r="C74" s="18"/>
      <c r="D74" s="22"/>
      <c r="E74" s="23"/>
      <c r="F74" s="23"/>
      <c r="G74" s="23"/>
      <c r="H74" s="34">
        <f>I74+J74+K74+L74+M74+N74</f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</row>
    <row r="75" spans="1:14" ht="35.25" customHeight="1">
      <c r="A75" s="9">
        <v>70</v>
      </c>
      <c r="B75" s="18" t="s">
        <v>10</v>
      </c>
      <c r="C75" s="18"/>
      <c r="D75" s="22"/>
      <c r="E75" s="23"/>
      <c r="F75" s="23"/>
      <c r="G75" s="23"/>
      <c r="H75" s="34">
        <f>I75+J75+K75+L75+M75+N75</f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</row>
    <row r="76" spans="1:14" ht="41.25" customHeight="1">
      <c r="A76" s="9">
        <v>71</v>
      </c>
      <c r="B76" s="18" t="s">
        <v>11</v>
      </c>
      <c r="C76" s="18"/>
      <c r="D76" s="22"/>
      <c r="E76" s="23"/>
      <c r="F76" s="23"/>
      <c r="G76" s="23"/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</row>
    <row r="77" spans="1:14" ht="165" customHeight="1">
      <c r="A77" s="9">
        <v>72</v>
      </c>
      <c r="B77" s="18" t="s">
        <v>65</v>
      </c>
      <c r="C77" s="21" t="s">
        <v>21</v>
      </c>
      <c r="D77" s="38">
        <f>H78</f>
        <v>0</v>
      </c>
      <c r="E77" s="30"/>
      <c r="F77" s="25">
        <v>2019</v>
      </c>
      <c r="G77" s="25">
        <v>2021</v>
      </c>
      <c r="H77" s="34"/>
      <c r="I77" s="34"/>
      <c r="J77" s="34"/>
      <c r="K77" s="34"/>
      <c r="L77" s="34"/>
      <c r="M77" s="34"/>
      <c r="N77" s="34"/>
    </row>
    <row r="78" spans="1:14" ht="41.25" customHeight="1">
      <c r="A78" s="9">
        <v>73</v>
      </c>
      <c r="B78" s="18" t="s">
        <v>26</v>
      </c>
      <c r="C78" s="18"/>
      <c r="D78" s="22"/>
      <c r="E78" s="23"/>
      <c r="F78" s="23"/>
      <c r="G78" s="23"/>
      <c r="H78" s="34">
        <f>I78+J78+K78+L78+M78+N78</f>
        <v>0</v>
      </c>
      <c r="I78" s="34">
        <f aca="true" t="shared" si="14" ref="I78:N78">I79+I80+I82+I81</f>
        <v>0</v>
      </c>
      <c r="J78" s="34">
        <f t="shared" si="14"/>
        <v>0</v>
      </c>
      <c r="K78" s="34">
        <f t="shared" si="14"/>
        <v>0</v>
      </c>
      <c r="L78" s="34">
        <f t="shared" si="14"/>
        <v>0</v>
      </c>
      <c r="M78" s="34">
        <f t="shared" si="14"/>
        <v>0</v>
      </c>
      <c r="N78" s="34">
        <f t="shared" si="14"/>
        <v>0</v>
      </c>
    </row>
    <row r="79" spans="1:14" ht="41.25" customHeight="1">
      <c r="A79" s="9">
        <v>74</v>
      </c>
      <c r="B79" s="18" t="s">
        <v>5</v>
      </c>
      <c r="C79" s="18"/>
      <c r="D79" s="22"/>
      <c r="E79" s="23"/>
      <c r="F79" s="23"/>
      <c r="G79" s="23"/>
      <c r="H79" s="34">
        <f>I79+J79+K79+L79+M79+N79</f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</row>
    <row r="80" spans="1:14" ht="37.5" customHeight="1">
      <c r="A80" s="9">
        <v>75</v>
      </c>
      <c r="B80" s="18" t="s">
        <v>4</v>
      </c>
      <c r="C80" s="18"/>
      <c r="D80" s="22"/>
      <c r="E80" s="23"/>
      <c r="F80" s="23"/>
      <c r="G80" s="23"/>
      <c r="H80" s="34">
        <f>I80+J80+K80+L80+M80+N80</f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</row>
    <row r="81" spans="1:14" ht="31.5" customHeight="1">
      <c r="A81" s="9">
        <v>76</v>
      </c>
      <c r="B81" s="18" t="s">
        <v>10</v>
      </c>
      <c r="C81" s="18"/>
      <c r="D81" s="22"/>
      <c r="E81" s="23"/>
      <c r="F81" s="23"/>
      <c r="G81" s="23"/>
      <c r="H81" s="34">
        <f>I81+J81+K81+L81+M81+N81</f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</row>
    <row r="82" spans="1:14" ht="41.25" customHeight="1">
      <c r="A82" s="8">
        <v>77</v>
      </c>
      <c r="B82" s="18" t="s">
        <v>11</v>
      </c>
      <c r="C82" s="18"/>
      <c r="D82" s="22"/>
      <c r="E82" s="23"/>
      <c r="F82" s="23"/>
      <c r="G82" s="23"/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</row>
    <row r="83" spans="1:14" ht="24.75" customHeight="1">
      <c r="A83" s="9">
        <v>78</v>
      </c>
      <c r="B83" s="44" t="s">
        <v>70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6"/>
    </row>
    <row r="84" spans="1:14" ht="60.75">
      <c r="A84" s="9">
        <f aca="true" t="shared" si="15" ref="A84:A91">A83+1</f>
        <v>79</v>
      </c>
      <c r="B84" s="16" t="s">
        <v>53</v>
      </c>
      <c r="C84" s="19"/>
      <c r="D84" s="19"/>
      <c r="E84" s="19"/>
      <c r="F84" s="19"/>
      <c r="G84" s="19"/>
      <c r="H84" s="35">
        <f>SUM(J84:N84)</f>
        <v>156911.30000000002</v>
      </c>
      <c r="I84" s="35" t="e">
        <f aca="true" t="shared" si="16" ref="I84:N84">I85+I86+I87+I88</f>
        <v>#REF!</v>
      </c>
      <c r="J84" s="35">
        <f t="shared" si="16"/>
        <v>150911.30000000002</v>
      </c>
      <c r="K84" s="35">
        <f t="shared" si="16"/>
        <v>0</v>
      </c>
      <c r="L84" s="35">
        <f t="shared" si="16"/>
        <v>6000</v>
      </c>
      <c r="M84" s="35">
        <f t="shared" si="16"/>
        <v>0</v>
      </c>
      <c r="N84" s="36">
        <f t="shared" si="16"/>
        <v>0</v>
      </c>
    </row>
    <row r="85" spans="1:14" ht="37.5" customHeight="1">
      <c r="A85" s="9">
        <f t="shared" si="15"/>
        <v>80</v>
      </c>
      <c r="B85" s="16" t="s">
        <v>5</v>
      </c>
      <c r="C85" s="19"/>
      <c r="D85" s="19"/>
      <c r="E85" s="19"/>
      <c r="F85" s="19"/>
      <c r="G85" s="19"/>
      <c r="H85" s="35">
        <f>SUM(J85:N85)</f>
        <v>0</v>
      </c>
      <c r="I85" s="35" t="e">
        <f>#REF!+#REF!+I91+#REF!+I97+I103+#REF!+I109+#REF!+I115+I121+I127+I133+#REF!+I139+I145+I151+I157+I163</f>
        <v>#REF!</v>
      </c>
      <c r="J85" s="35">
        <f>J91+J97+J103+J109+J115+J121+J127+J133+J139+J145+J151+J157+J163</f>
        <v>0</v>
      </c>
      <c r="K85" s="35">
        <f>K91+K97+K103+K109+K115+K121+K127+K133+K139+K145+K151+K157+K163</f>
        <v>0</v>
      </c>
      <c r="L85" s="35">
        <f>L91+L97+L103+L109+L115+L121+L127+L133+L139+L145+L151+L157+L163</f>
        <v>0</v>
      </c>
      <c r="M85" s="35">
        <f>M91+M97+M103+M109+M115+M121+M127+M133+M139+M145+M151+M157+M163</f>
        <v>0</v>
      </c>
      <c r="N85" s="35">
        <f>N91+N97+N103+N109+N115+N121+N127+N133+N139+N145+N151+N157+N163</f>
        <v>0</v>
      </c>
    </row>
    <row r="86" spans="1:14" ht="38.25" customHeight="1">
      <c r="A86" s="9">
        <f t="shared" si="15"/>
        <v>81</v>
      </c>
      <c r="B86" s="16" t="s">
        <v>4</v>
      </c>
      <c r="C86" s="19"/>
      <c r="D86" s="19"/>
      <c r="E86" s="19"/>
      <c r="F86" s="19"/>
      <c r="G86" s="19"/>
      <c r="H86" s="35">
        <f>SUM(J86:N86)</f>
        <v>143776.50000000003</v>
      </c>
      <c r="I86" s="35" t="e">
        <f>#REF!+#REF!+I92+#REF!+I98+I104+#REF!+I110+#REF!+I116+I122+I128+I134+#REF!+I140+I146+I152+I158+I164+I170+#REF!+I176+I182+I188+I194+I200+I206+#REF!+#REF!</f>
        <v>#REF!</v>
      </c>
      <c r="J86" s="35">
        <f>J92+J98+J104+J110+J116+J122+J128+J134+J140+J146+J152+J158+J164+J170+J176+J182+J188+J194+J200+J206</f>
        <v>143776.50000000003</v>
      </c>
      <c r="K86" s="35">
        <f>K92+K98+K104+K110+K116+K122+K128+K134+K140+K146+K152+K158+K164+K170+K176+K182+K188+K194+K200+K206</f>
        <v>0</v>
      </c>
      <c r="L86" s="35">
        <f>L92+L98+L104+L110+L116+L122+L128+L134+L140+L146+L152+L158+L164+L170+L176+L182+L188+L194+L200+L206</f>
        <v>0</v>
      </c>
      <c r="M86" s="35">
        <f>M92+M98+M104+M110+M116+M122+M128+M134+M140+M146+M152+M158+M164+M170+M176+M182+M188+M194+M200+M206</f>
        <v>0</v>
      </c>
      <c r="N86" s="35">
        <f>N92+N98+N104+N110+N116+N122+N128+N134+N140+N146+N152+N158+N164+N170+N176+N182+N188+N194+N200+N206</f>
        <v>0</v>
      </c>
    </row>
    <row r="87" spans="1:14" ht="24.75" customHeight="1">
      <c r="A87" s="9">
        <f t="shared" si="15"/>
        <v>82</v>
      </c>
      <c r="B87" s="16" t="s">
        <v>10</v>
      </c>
      <c r="C87" s="19"/>
      <c r="D87" s="36"/>
      <c r="E87" s="19"/>
      <c r="F87" s="19"/>
      <c r="G87" s="19"/>
      <c r="H87" s="35">
        <f>SUM(J87:N87)</f>
        <v>13134.8</v>
      </c>
      <c r="I87" s="35" t="e">
        <f>#REF!+#REF!+I93+#REF!+I99+#REF!+I105+I111+#REF!+I117+I123+I129+I135+#REF!+I141+I147+I153+I159+I165+I171+#REF!+I177+I183+I189+I195+I201+I207+#REF!+#REF!</f>
        <v>#REF!</v>
      </c>
      <c r="J87" s="35">
        <f>J93+J99+J105+J111+J117+J123+J129+J135+J141+J147+J153+J159+J165+J171+J177+J183+J189+J195+J201+J207+J213</f>
        <v>7134.799999999999</v>
      </c>
      <c r="K87" s="35">
        <f>K93+K99+K105+K111+K117+K123+K129+K135+K141+K147+K153+K159+K165+K171+K177+K183+K189+K195+K201+K207+K213</f>
        <v>0</v>
      </c>
      <c r="L87" s="35">
        <f>L93+L99+L105+L111+L117+L123+L129+L135+L141+L147+L153+L159+L165+L171+L177+L183+L189+L195+L201+L207+L213</f>
        <v>6000</v>
      </c>
      <c r="M87" s="35">
        <f>M93+M99+M105+M111+M117+M123+M129+M135+M141+M147+M153+M159+M165+M171+M177+M183+M189+M195+M201+M207+M213</f>
        <v>0</v>
      </c>
      <c r="N87" s="35">
        <f>N93+N99+N105+N111+N117+N123+N129+N135+N141+N147+N153+N159+N165+N171+N177+N183+N189+N195+N201+N207+N213</f>
        <v>0</v>
      </c>
    </row>
    <row r="88" spans="1:14" ht="40.5">
      <c r="A88" s="9">
        <f t="shared" si="15"/>
        <v>83</v>
      </c>
      <c r="B88" s="16" t="s">
        <v>11</v>
      </c>
      <c r="C88" s="19"/>
      <c r="D88" s="36"/>
      <c r="E88" s="19"/>
      <c r="F88" s="19"/>
      <c r="G88" s="19"/>
      <c r="H88" s="35">
        <f>SUM(J88:N88)</f>
        <v>0</v>
      </c>
      <c r="I88" s="35" t="e">
        <f>#REF!+#REF!+I94+#REF!+I100+I106+#REF!+I112+#REF!+I118+I124+I130+I136+#REF!+I142+I148+I154+I160+I166</f>
        <v>#REF!</v>
      </c>
      <c r="J88" s="35">
        <f>J94+J100+J106+J112+J118+J124+J130+J136+E92+J142+J148+J154+J160+J166</f>
        <v>0</v>
      </c>
      <c r="K88" s="35">
        <f>K94+K100+K106+K112+K118+K124+K130+K136+F92+K142+K148+K154+K160+K166</f>
        <v>0</v>
      </c>
      <c r="L88" s="35">
        <f>L94+L100+L106+L112+L118+L124+L130+L136+G92+L142+L148+L154+L160+L166</f>
        <v>0</v>
      </c>
      <c r="M88" s="35">
        <f>M94+M100+M106+M112+M118+M124+M130+M136+H92+M142+M148+M154+M160+M166</f>
        <v>0</v>
      </c>
      <c r="N88" s="35">
        <f>N94+N100+N106+N112+N118+N124+N130+N136+I92+N142+N148+N154+N160+N166</f>
        <v>0</v>
      </c>
    </row>
    <row r="89" spans="1:14" ht="163.5" customHeight="1">
      <c r="A89" s="9">
        <v>84</v>
      </c>
      <c r="B89" s="18" t="s">
        <v>71</v>
      </c>
      <c r="C89" s="21" t="s">
        <v>21</v>
      </c>
      <c r="D89" s="38">
        <f>H90</f>
        <v>0</v>
      </c>
      <c r="E89" s="23"/>
      <c r="F89" s="25">
        <v>2021</v>
      </c>
      <c r="G89" s="25">
        <v>2021</v>
      </c>
      <c r="H89" s="34"/>
      <c r="I89" s="34"/>
      <c r="J89" s="34"/>
      <c r="K89" s="34"/>
      <c r="L89" s="34"/>
      <c r="M89" s="34"/>
      <c r="N89" s="34"/>
    </row>
    <row r="90" spans="1:14" ht="45.75" customHeight="1">
      <c r="A90" s="9">
        <f t="shared" si="15"/>
        <v>85</v>
      </c>
      <c r="B90" s="18" t="s">
        <v>9</v>
      </c>
      <c r="C90" s="18"/>
      <c r="D90" s="34"/>
      <c r="E90" s="23"/>
      <c r="F90" s="23"/>
      <c r="G90" s="23"/>
      <c r="H90" s="34">
        <f>I90+J90+K90+L90+M90+N90</f>
        <v>0</v>
      </c>
      <c r="I90" s="34">
        <f aca="true" t="shared" si="17" ref="I90:N90">I91+I92+I93+I94</f>
        <v>0</v>
      </c>
      <c r="J90" s="34">
        <f t="shared" si="17"/>
        <v>0</v>
      </c>
      <c r="K90" s="34">
        <f t="shared" si="17"/>
        <v>0</v>
      </c>
      <c r="L90" s="34">
        <f t="shared" si="17"/>
        <v>0</v>
      </c>
      <c r="M90" s="34">
        <f t="shared" si="17"/>
        <v>0</v>
      </c>
      <c r="N90" s="34">
        <f t="shared" si="17"/>
        <v>0</v>
      </c>
    </row>
    <row r="91" spans="1:14" ht="38.25" customHeight="1">
      <c r="A91" s="9">
        <f t="shared" si="15"/>
        <v>86</v>
      </c>
      <c r="B91" s="18" t="s">
        <v>5</v>
      </c>
      <c r="C91" s="18"/>
      <c r="D91" s="34"/>
      <c r="E91" s="23"/>
      <c r="F91" s="23"/>
      <c r="G91" s="23"/>
      <c r="H91" s="34">
        <f>I91+J91+K91+L91+M91+N91</f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</row>
    <row r="92" spans="1:14" ht="28.5" customHeight="1">
      <c r="A92" s="8">
        <f aca="true" t="shared" si="18" ref="A92:A111">A91+1</f>
        <v>87</v>
      </c>
      <c r="B92" s="18" t="s">
        <v>4</v>
      </c>
      <c r="C92" s="18"/>
      <c r="D92" s="34"/>
      <c r="E92" s="23"/>
      <c r="F92" s="23"/>
      <c r="G92" s="23"/>
      <c r="H92" s="34">
        <f>I92+J92+K92+L92+M92+N92</f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</row>
    <row r="93" spans="1:14" ht="25.5" customHeight="1">
      <c r="A93" s="8">
        <f t="shared" si="18"/>
        <v>88</v>
      </c>
      <c r="B93" s="18" t="s">
        <v>10</v>
      </c>
      <c r="C93" s="18"/>
      <c r="D93" s="34"/>
      <c r="E93" s="23"/>
      <c r="F93" s="23"/>
      <c r="G93" s="23"/>
      <c r="H93" s="34">
        <f>I93+J93+K93+L93+M93+N93</f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</row>
    <row r="94" spans="1:14" ht="40.5">
      <c r="A94" s="9">
        <f t="shared" si="18"/>
        <v>89</v>
      </c>
      <c r="B94" s="18" t="s">
        <v>11</v>
      </c>
      <c r="C94" s="18"/>
      <c r="D94" s="34"/>
      <c r="E94" s="23"/>
      <c r="F94" s="23"/>
      <c r="G94" s="23"/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</row>
    <row r="95" spans="1:14" ht="258.75" customHeight="1">
      <c r="A95" s="8">
        <v>90</v>
      </c>
      <c r="B95" s="26" t="s">
        <v>72</v>
      </c>
      <c r="C95" s="21" t="s">
        <v>44</v>
      </c>
      <c r="D95" s="38">
        <f>H96</f>
        <v>3406.8</v>
      </c>
      <c r="E95" s="23"/>
      <c r="F95" s="25">
        <v>2018</v>
      </c>
      <c r="G95" s="25">
        <v>2018</v>
      </c>
      <c r="H95" s="34"/>
      <c r="I95" s="34"/>
      <c r="J95" s="34"/>
      <c r="K95" s="34"/>
      <c r="L95" s="34"/>
      <c r="M95" s="34"/>
      <c r="N95" s="34"/>
    </row>
    <row r="96" spans="1:14" ht="48" customHeight="1">
      <c r="A96" s="8">
        <f t="shared" si="18"/>
        <v>91</v>
      </c>
      <c r="B96" s="26" t="s">
        <v>17</v>
      </c>
      <c r="C96" s="18"/>
      <c r="D96" s="34"/>
      <c r="E96" s="23"/>
      <c r="F96" s="23"/>
      <c r="G96" s="23"/>
      <c r="H96" s="34">
        <f>I96+J96+K96+L96+M96+N96</f>
        <v>3406.8</v>
      </c>
      <c r="I96" s="34">
        <f aca="true" t="shared" si="19" ref="I96:N96">I97+I98+I99+I100</f>
        <v>0</v>
      </c>
      <c r="J96" s="34">
        <f t="shared" si="19"/>
        <v>3406.8</v>
      </c>
      <c r="K96" s="34">
        <f t="shared" si="19"/>
        <v>0</v>
      </c>
      <c r="L96" s="34">
        <f t="shared" si="19"/>
        <v>0</v>
      </c>
      <c r="M96" s="34">
        <f t="shared" si="19"/>
        <v>0</v>
      </c>
      <c r="N96" s="34">
        <f t="shared" si="19"/>
        <v>0</v>
      </c>
    </row>
    <row r="97" spans="1:14" ht="37.5" customHeight="1">
      <c r="A97" s="9">
        <f t="shared" si="18"/>
        <v>92</v>
      </c>
      <c r="B97" s="26" t="s">
        <v>5</v>
      </c>
      <c r="C97" s="18"/>
      <c r="D97" s="34"/>
      <c r="E97" s="23"/>
      <c r="F97" s="23"/>
      <c r="G97" s="23"/>
      <c r="H97" s="34">
        <f>I97+J97+K97+L97+M97+N97</f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</row>
    <row r="98" spans="1:14" ht="30.75" customHeight="1">
      <c r="A98" s="8">
        <f t="shared" si="18"/>
        <v>93</v>
      </c>
      <c r="B98" s="26" t="s">
        <v>4</v>
      </c>
      <c r="C98" s="18"/>
      <c r="D98" s="34"/>
      <c r="E98" s="23"/>
      <c r="F98" s="23"/>
      <c r="G98" s="23"/>
      <c r="H98" s="34">
        <f>I98+J98+K98+L98+M98+N98</f>
        <v>3297.9</v>
      </c>
      <c r="I98" s="34">
        <v>0</v>
      </c>
      <c r="J98" s="34">
        <v>3297.9</v>
      </c>
      <c r="K98" s="34">
        <v>0</v>
      </c>
      <c r="L98" s="34">
        <v>0</v>
      </c>
      <c r="M98" s="34">
        <v>0</v>
      </c>
      <c r="N98" s="34">
        <v>0</v>
      </c>
    </row>
    <row r="99" spans="1:14" ht="22.5" customHeight="1">
      <c r="A99" s="9">
        <f t="shared" si="18"/>
        <v>94</v>
      </c>
      <c r="B99" s="26" t="s">
        <v>10</v>
      </c>
      <c r="C99" s="18"/>
      <c r="D99" s="34"/>
      <c r="E99" s="23"/>
      <c r="F99" s="23"/>
      <c r="G99" s="23"/>
      <c r="H99" s="34">
        <f>I99+J99+K99+L99+M99+N99</f>
        <v>108.9</v>
      </c>
      <c r="I99" s="34">
        <v>0</v>
      </c>
      <c r="J99" s="34">
        <v>108.9</v>
      </c>
      <c r="K99" s="34">
        <v>0</v>
      </c>
      <c r="L99" s="34">
        <v>0</v>
      </c>
      <c r="M99" s="34">
        <v>0</v>
      </c>
      <c r="N99" s="34">
        <v>0</v>
      </c>
    </row>
    <row r="100" spans="1:14" ht="40.5">
      <c r="A100" s="9">
        <f t="shared" si="18"/>
        <v>95</v>
      </c>
      <c r="B100" s="26" t="s">
        <v>11</v>
      </c>
      <c r="C100" s="18"/>
      <c r="D100" s="34"/>
      <c r="E100" s="23"/>
      <c r="F100" s="23"/>
      <c r="G100" s="23"/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</row>
    <row r="101" spans="1:14" ht="142.5" customHeight="1">
      <c r="A101" s="8">
        <f t="shared" si="18"/>
        <v>96</v>
      </c>
      <c r="B101" s="18" t="s">
        <v>73</v>
      </c>
      <c r="C101" s="21" t="s">
        <v>21</v>
      </c>
      <c r="D101" s="38">
        <f>H102</f>
        <v>10081.1</v>
      </c>
      <c r="E101" s="23"/>
      <c r="F101" s="25">
        <v>2018</v>
      </c>
      <c r="G101" s="25">
        <v>2018</v>
      </c>
      <c r="H101" s="34"/>
      <c r="I101" s="34"/>
      <c r="J101" s="34"/>
      <c r="K101" s="34"/>
      <c r="L101" s="34"/>
      <c r="M101" s="34"/>
      <c r="N101" s="34"/>
    </row>
    <row r="102" spans="1:14" ht="45.75" customHeight="1">
      <c r="A102" s="9">
        <f t="shared" si="18"/>
        <v>97</v>
      </c>
      <c r="B102" s="18" t="s">
        <v>16</v>
      </c>
      <c r="C102" s="18"/>
      <c r="D102" s="34"/>
      <c r="E102" s="23"/>
      <c r="F102" s="23"/>
      <c r="G102" s="23"/>
      <c r="H102" s="34">
        <f>I102+J102+K102+L102+M102+N102</f>
        <v>10081.1</v>
      </c>
      <c r="I102" s="34">
        <f aca="true" t="shared" si="20" ref="I102:N102">I103+I104+I105+I106</f>
        <v>0</v>
      </c>
      <c r="J102" s="34">
        <f t="shared" si="20"/>
        <v>10081.1</v>
      </c>
      <c r="K102" s="34">
        <f t="shared" si="20"/>
        <v>0</v>
      </c>
      <c r="L102" s="34">
        <f t="shared" si="20"/>
        <v>0</v>
      </c>
      <c r="M102" s="34">
        <f t="shared" si="20"/>
        <v>0</v>
      </c>
      <c r="N102" s="34">
        <f t="shared" si="20"/>
        <v>0</v>
      </c>
    </row>
    <row r="103" spans="1:14" ht="38.25" customHeight="1">
      <c r="A103" s="9">
        <f t="shared" si="18"/>
        <v>98</v>
      </c>
      <c r="B103" s="18" t="s">
        <v>5</v>
      </c>
      <c r="C103" s="18"/>
      <c r="D103" s="34"/>
      <c r="E103" s="23"/>
      <c r="F103" s="23"/>
      <c r="G103" s="23"/>
      <c r="H103" s="34">
        <f>I103+J103+K103+L103+M103+N103</f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</row>
    <row r="104" spans="1:14" ht="30" customHeight="1">
      <c r="A104" s="9">
        <f t="shared" si="18"/>
        <v>99</v>
      </c>
      <c r="B104" s="18" t="s">
        <v>4</v>
      </c>
      <c r="C104" s="18"/>
      <c r="D104" s="34"/>
      <c r="E104" s="23"/>
      <c r="F104" s="23"/>
      <c r="G104" s="23"/>
      <c r="H104" s="34">
        <f>I104+J104+K104+L104+M104+N104</f>
        <v>9759.1</v>
      </c>
      <c r="I104" s="34">
        <v>0</v>
      </c>
      <c r="J104" s="34">
        <v>9759.1</v>
      </c>
      <c r="K104" s="34">
        <v>0</v>
      </c>
      <c r="L104" s="34">
        <v>0</v>
      </c>
      <c r="M104" s="34">
        <v>0</v>
      </c>
      <c r="N104" s="34">
        <v>0</v>
      </c>
    </row>
    <row r="105" spans="1:14" ht="22.5" customHeight="1">
      <c r="A105" s="9">
        <f t="shared" si="18"/>
        <v>100</v>
      </c>
      <c r="B105" s="18" t="s">
        <v>10</v>
      </c>
      <c r="C105" s="18"/>
      <c r="D105" s="34"/>
      <c r="E105" s="23"/>
      <c r="F105" s="23"/>
      <c r="G105" s="23"/>
      <c r="H105" s="34">
        <f>I105+J105+K105+L105+M105+N105</f>
        <v>322</v>
      </c>
      <c r="I105" s="34">
        <v>0</v>
      </c>
      <c r="J105" s="34">
        <v>322</v>
      </c>
      <c r="K105" s="34">
        <v>0</v>
      </c>
      <c r="L105" s="34">
        <v>0</v>
      </c>
      <c r="M105" s="34">
        <v>0</v>
      </c>
      <c r="N105" s="34">
        <v>0</v>
      </c>
    </row>
    <row r="106" spans="1:14" ht="40.5">
      <c r="A106" s="8">
        <f t="shared" si="18"/>
        <v>101</v>
      </c>
      <c r="B106" s="18" t="s">
        <v>11</v>
      </c>
      <c r="C106" s="18"/>
      <c r="D106" s="34"/>
      <c r="E106" s="23"/>
      <c r="F106" s="23"/>
      <c r="G106" s="23"/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</row>
    <row r="107" spans="1:14" ht="141.75">
      <c r="A107" s="8">
        <v>102</v>
      </c>
      <c r="B107" s="18" t="s">
        <v>74</v>
      </c>
      <c r="C107" s="21" t="s">
        <v>21</v>
      </c>
      <c r="D107" s="38">
        <f>H108</f>
        <v>5934.5</v>
      </c>
      <c r="E107" s="23"/>
      <c r="F107" s="25">
        <v>2018</v>
      </c>
      <c r="G107" s="25">
        <v>2018</v>
      </c>
      <c r="H107" s="34"/>
      <c r="I107" s="34"/>
      <c r="J107" s="34"/>
      <c r="K107" s="34"/>
      <c r="L107" s="34"/>
      <c r="M107" s="34"/>
      <c r="N107" s="34"/>
    </row>
    <row r="108" spans="1:14" ht="47.25" customHeight="1">
      <c r="A108" s="9">
        <f t="shared" si="18"/>
        <v>103</v>
      </c>
      <c r="B108" s="18" t="s">
        <v>18</v>
      </c>
      <c r="C108" s="18"/>
      <c r="D108" s="38"/>
      <c r="E108" s="23"/>
      <c r="F108" s="23"/>
      <c r="G108" s="23"/>
      <c r="H108" s="34">
        <f>I108+J108+K108+L108+M108+N108</f>
        <v>5934.5</v>
      </c>
      <c r="I108" s="34">
        <f aca="true" t="shared" si="21" ref="I108:N108">I109+I110+I111+I112</f>
        <v>0</v>
      </c>
      <c r="J108" s="34">
        <f t="shared" si="21"/>
        <v>5934.5</v>
      </c>
      <c r="K108" s="34">
        <f t="shared" si="21"/>
        <v>0</v>
      </c>
      <c r="L108" s="34">
        <f t="shared" si="21"/>
        <v>0</v>
      </c>
      <c r="M108" s="34">
        <f t="shared" si="21"/>
        <v>0</v>
      </c>
      <c r="N108" s="34">
        <f t="shared" si="21"/>
        <v>0</v>
      </c>
    </row>
    <row r="109" spans="1:14" ht="36" customHeight="1">
      <c r="A109" s="9">
        <f t="shared" si="18"/>
        <v>104</v>
      </c>
      <c r="B109" s="18" t="s">
        <v>5</v>
      </c>
      <c r="C109" s="18"/>
      <c r="D109" s="38"/>
      <c r="E109" s="23"/>
      <c r="F109" s="23"/>
      <c r="G109" s="23"/>
      <c r="H109" s="34">
        <f>I109+J109+K109+L109+M109+N109</f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</row>
    <row r="110" spans="1:14" ht="32.25" customHeight="1">
      <c r="A110" s="9">
        <f t="shared" si="18"/>
        <v>105</v>
      </c>
      <c r="B110" s="18" t="s">
        <v>4</v>
      </c>
      <c r="C110" s="18"/>
      <c r="D110" s="38"/>
      <c r="E110" s="23"/>
      <c r="F110" s="23"/>
      <c r="G110" s="23"/>
      <c r="H110" s="34">
        <f>I110+J110+K110+L110+M110+N110</f>
        <v>5744.9</v>
      </c>
      <c r="I110" s="34">
        <v>0</v>
      </c>
      <c r="J110" s="34">
        <v>5744.9</v>
      </c>
      <c r="K110" s="34">
        <v>0</v>
      </c>
      <c r="L110" s="34">
        <v>0</v>
      </c>
      <c r="M110" s="34">
        <v>0</v>
      </c>
      <c r="N110" s="34">
        <v>0</v>
      </c>
    </row>
    <row r="111" spans="1:14" ht="22.5" customHeight="1">
      <c r="A111" s="9">
        <f t="shared" si="18"/>
        <v>106</v>
      </c>
      <c r="B111" s="18" t="s">
        <v>10</v>
      </c>
      <c r="C111" s="18"/>
      <c r="D111" s="38"/>
      <c r="E111" s="23"/>
      <c r="F111" s="23"/>
      <c r="G111" s="23"/>
      <c r="H111" s="34">
        <f>I111+J111+K111+L111+M111+N111</f>
        <v>189.6</v>
      </c>
      <c r="I111" s="34">
        <v>0</v>
      </c>
      <c r="J111" s="34">
        <v>189.6</v>
      </c>
      <c r="K111" s="34">
        <v>0</v>
      </c>
      <c r="L111" s="34">
        <v>0</v>
      </c>
      <c r="M111" s="34">
        <v>0</v>
      </c>
      <c r="N111" s="34">
        <v>0</v>
      </c>
    </row>
    <row r="112" spans="1:14" ht="40.5">
      <c r="A112" s="9">
        <f aca="true" t="shared" si="22" ref="A112:A136">A111+1</f>
        <v>107</v>
      </c>
      <c r="B112" s="18" t="s">
        <v>11</v>
      </c>
      <c r="C112" s="18"/>
      <c r="D112" s="36"/>
      <c r="E112" s="23"/>
      <c r="F112" s="23"/>
      <c r="G112" s="23"/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</row>
    <row r="113" spans="1:14" ht="102.75" customHeight="1">
      <c r="A113" s="8">
        <v>108</v>
      </c>
      <c r="B113" s="24" t="s">
        <v>75</v>
      </c>
      <c r="C113" s="21" t="s">
        <v>44</v>
      </c>
      <c r="D113" s="38">
        <f>H114</f>
        <v>0</v>
      </c>
      <c r="E113" s="23"/>
      <c r="F113" s="25">
        <v>2022</v>
      </c>
      <c r="G113" s="25">
        <v>2022</v>
      </c>
      <c r="H113" s="34"/>
      <c r="I113" s="34"/>
      <c r="J113" s="34"/>
      <c r="K113" s="34"/>
      <c r="L113" s="34"/>
      <c r="M113" s="34"/>
      <c r="N113" s="34"/>
    </row>
    <row r="114" spans="1:14" ht="46.5" customHeight="1">
      <c r="A114" s="8">
        <f t="shared" si="22"/>
        <v>109</v>
      </c>
      <c r="B114" s="18" t="s">
        <v>19</v>
      </c>
      <c r="C114" s="18"/>
      <c r="D114" s="34"/>
      <c r="E114" s="23"/>
      <c r="F114" s="23"/>
      <c r="G114" s="23"/>
      <c r="H114" s="34">
        <f>I114+J114+K114+L114+M114+N114</f>
        <v>0</v>
      </c>
      <c r="I114" s="34">
        <f aca="true" t="shared" si="23" ref="I114:N114">I115+I116+I117+I118</f>
        <v>0</v>
      </c>
      <c r="J114" s="34">
        <f t="shared" si="23"/>
        <v>0</v>
      </c>
      <c r="K114" s="34">
        <f t="shared" si="23"/>
        <v>0</v>
      </c>
      <c r="L114" s="34">
        <f t="shared" si="23"/>
        <v>0</v>
      </c>
      <c r="M114" s="34">
        <f t="shared" si="23"/>
        <v>0</v>
      </c>
      <c r="N114" s="34">
        <f t="shared" si="23"/>
        <v>0</v>
      </c>
    </row>
    <row r="115" spans="1:14" ht="36.75" customHeight="1">
      <c r="A115" s="9">
        <f t="shared" si="22"/>
        <v>110</v>
      </c>
      <c r="B115" s="18" t="s">
        <v>5</v>
      </c>
      <c r="C115" s="18"/>
      <c r="D115" s="34"/>
      <c r="E115" s="23"/>
      <c r="F115" s="23"/>
      <c r="G115" s="23"/>
      <c r="H115" s="34">
        <f>I115+J115+K115+L115+M115+N115</f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</row>
    <row r="116" spans="1:14" ht="35.25" customHeight="1">
      <c r="A116" s="9">
        <f t="shared" si="22"/>
        <v>111</v>
      </c>
      <c r="B116" s="18" t="s">
        <v>4</v>
      </c>
      <c r="C116" s="18"/>
      <c r="D116" s="34"/>
      <c r="E116" s="23"/>
      <c r="F116" s="23"/>
      <c r="G116" s="23"/>
      <c r="H116" s="34">
        <f>I116+J116+K116+L116+M116+N116</f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</row>
    <row r="117" spans="1:14" ht="24.75" customHeight="1">
      <c r="A117" s="9">
        <f t="shared" si="22"/>
        <v>112</v>
      </c>
      <c r="B117" s="18" t="s">
        <v>10</v>
      </c>
      <c r="C117" s="18"/>
      <c r="D117" s="34"/>
      <c r="E117" s="23"/>
      <c r="F117" s="23"/>
      <c r="G117" s="23"/>
      <c r="H117" s="34">
        <f>I117+J117+K117+L117+M117+N117</f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</row>
    <row r="118" spans="1:14" ht="40.5">
      <c r="A118" s="9">
        <f t="shared" si="22"/>
        <v>113</v>
      </c>
      <c r="B118" s="18" t="s">
        <v>11</v>
      </c>
      <c r="C118" s="18"/>
      <c r="D118" s="34"/>
      <c r="E118" s="23"/>
      <c r="F118" s="23"/>
      <c r="G118" s="23"/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</row>
    <row r="119" spans="1:14" ht="141.75">
      <c r="A119" s="8">
        <f t="shared" si="22"/>
        <v>114</v>
      </c>
      <c r="B119" s="18" t="s">
        <v>76</v>
      </c>
      <c r="C119" s="21" t="s">
        <v>27</v>
      </c>
      <c r="D119" s="38">
        <f>H120</f>
        <v>0</v>
      </c>
      <c r="E119" s="23"/>
      <c r="F119" s="25">
        <v>2021</v>
      </c>
      <c r="G119" s="25">
        <v>2021</v>
      </c>
      <c r="H119" s="34"/>
      <c r="I119" s="34"/>
      <c r="J119" s="34"/>
      <c r="K119" s="34"/>
      <c r="L119" s="34"/>
      <c r="M119" s="34"/>
      <c r="N119" s="34"/>
    </row>
    <row r="120" spans="1:14" ht="48" customHeight="1">
      <c r="A120" s="9">
        <f t="shared" si="22"/>
        <v>115</v>
      </c>
      <c r="B120" s="18" t="s">
        <v>20</v>
      </c>
      <c r="C120" s="18"/>
      <c r="D120" s="34"/>
      <c r="E120" s="23"/>
      <c r="F120" s="23"/>
      <c r="G120" s="23"/>
      <c r="H120" s="34">
        <f>I120+J120+K120+L120+M120+N120</f>
        <v>0</v>
      </c>
      <c r="I120" s="34">
        <f aca="true" t="shared" si="24" ref="I120:N120">I121+I122+I123+I124</f>
        <v>0</v>
      </c>
      <c r="J120" s="34">
        <f t="shared" si="24"/>
        <v>0</v>
      </c>
      <c r="K120" s="34">
        <f t="shared" si="24"/>
        <v>0</v>
      </c>
      <c r="L120" s="34">
        <f t="shared" si="24"/>
        <v>0</v>
      </c>
      <c r="M120" s="34">
        <f t="shared" si="24"/>
        <v>0</v>
      </c>
      <c r="N120" s="34">
        <f t="shared" si="24"/>
        <v>0</v>
      </c>
    </row>
    <row r="121" spans="1:14" ht="38.25" customHeight="1">
      <c r="A121" s="9">
        <f t="shared" si="22"/>
        <v>116</v>
      </c>
      <c r="B121" s="18" t="s">
        <v>5</v>
      </c>
      <c r="C121" s="18"/>
      <c r="D121" s="34"/>
      <c r="E121" s="23"/>
      <c r="F121" s="23"/>
      <c r="G121" s="23"/>
      <c r="H121" s="34">
        <f>I121+J121+K121+L121+M121+N121</f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</row>
    <row r="122" spans="1:14" ht="30" customHeight="1">
      <c r="A122" s="9">
        <f t="shared" si="22"/>
        <v>117</v>
      </c>
      <c r="B122" s="18" t="s">
        <v>4</v>
      </c>
      <c r="C122" s="18"/>
      <c r="D122" s="34"/>
      <c r="E122" s="23"/>
      <c r="F122" s="23"/>
      <c r="G122" s="23"/>
      <c r="H122" s="34">
        <f>I122+J122+K122+L122+M122+N122</f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</row>
    <row r="123" spans="1:14" ht="24.75" customHeight="1">
      <c r="A123" s="9">
        <f t="shared" si="22"/>
        <v>118</v>
      </c>
      <c r="B123" s="18" t="s">
        <v>10</v>
      </c>
      <c r="C123" s="18"/>
      <c r="D123" s="34"/>
      <c r="E123" s="23"/>
      <c r="F123" s="23"/>
      <c r="G123" s="23"/>
      <c r="H123" s="34">
        <f>I123+J123+K123+L123+M123+N123</f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</row>
    <row r="124" spans="1:14" ht="40.5">
      <c r="A124" s="9">
        <f t="shared" si="22"/>
        <v>119</v>
      </c>
      <c r="B124" s="18" t="s">
        <v>11</v>
      </c>
      <c r="C124" s="18"/>
      <c r="D124" s="34"/>
      <c r="E124" s="23"/>
      <c r="F124" s="23"/>
      <c r="G124" s="23"/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</row>
    <row r="125" spans="1:14" ht="122.25" customHeight="1">
      <c r="A125" s="8">
        <f t="shared" si="22"/>
        <v>120</v>
      </c>
      <c r="B125" s="18" t="s">
        <v>77</v>
      </c>
      <c r="C125" s="21" t="s">
        <v>38</v>
      </c>
      <c r="D125" s="38">
        <f>H126</f>
        <v>7762.1</v>
      </c>
      <c r="E125" s="23"/>
      <c r="F125" s="25">
        <v>2018</v>
      </c>
      <c r="G125" s="25">
        <v>2018</v>
      </c>
      <c r="H125" s="34"/>
      <c r="I125" s="34"/>
      <c r="J125" s="34"/>
      <c r="K125" s="34"/>
      <c r="L125" s="34"/>
      <c r="M125" s="34"/>
      <c r="N125" s="34"/>
    </row>
    <row r="126" spans="1:14" ht="40.5" customHeight="1">
      <c r="A126" s="8">
        <f t="shared" si="22"/>
        <v>121</v>
      </c>
      <c r="B126" s="18" t="s">
        <v>22</v>
      </c>
      <c r="C126" s="18"/>
      <c r="D126" s="34"/>
      <c r="E126" s="23"/>
      <c r="F126" s="23"/>
      <c r="G126" s="23"/>
      <c r="H126" s="34">
        <f>I126+J126+K126+L126+M126+N126</f>
        <v>7762.1</v>
      </c>
      <c r="I126" s="34">
        <f aca="true" t="shared" si="25" ref="I126:N126">I127+I128+I129+I130</f>
        <v>0</v>
      </c>
      <c r="J126" s="34">
        <f t="shared" si="25"/>
        <v>7762.1</v>
      </c>
      <c r="K126" s="34">
        <f t="shared" si="25"/>
        <v>0</v>
      </c>
      <c r="L126" s="34">
        <f t="shared" si="25"/>
        <v>0</v>
      </c>
      <c r="M126" s="34">
        <f t="shared" si="25"/>
        <v>0</v>
      </c>
      <c r="N126" s="34">
        <f t="shared" si="25"/>
        <v>0</v>
      </c>
    </row>
    <row r="127" spans="1:14" ht="36.75" customHeight="1">
      <c r="A127" s="9">
        <f t="shared" si="22"/>
        <v>122</v>
      </c>
      <c r="B127" s="18" t="s">
        <v>5</v>
      </c>
      <c r="C127" s="18"/>
      <c r="D127" s="34"/>
      <c r="E127" s="23"/>
      <c r="F127" s="23"/>
      <c r="G127" s="23"/>
      <c r="H127" s="34">
        <f>I127+J127+K127+L127+M127+N127</f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</row>
    <row r="128" spans="1:14" ht="30.75" customHeight="1">
      <c r="A128" s="9">
        <f t="shared" si="22"/>
        <v>123</v>
      </c>
      <c r="B128" s="18" t="s">
        <v>4</v>
      </c>
      <c r="C128" s="18"/>
      <c r="D128" s="34"/>
      <c r="E128" s="23"/>
      <c r="F128" s="23"/>
      <c r="G128" s="23"/>
      <c r="H128" s="34">
        <f>I128+J128+K128+L128+M128+N128</f>
        <v>7529</v>
      </c>
      <c r="I128" s="34">
        <v>0</v>
      </c>
      <c r="J128" s="34">
        <v>7529</v>
      </c>
      <c r="K128" s="34">
        <v>0</v>
      </c>
      <c r="L128" s="34">
        <v>0</v>
      </c>
      <c r="M128" s="34">
        <v>0</v>
      </c>
      <c r="N128" s="34">
        <v>0</v>
      </c>
    </row>
    <row r="129" spans="1:14" ht="24.75" customHeight="1">
      <c r="A129" s="9">
        <f t="shared" si="22"/>
        <v>124</v>
      </c>
      <c r="B129" s="18" t="s">
        <v>10</v>
      </c>
      <c r="C129" s="18"/>
      <c r="D129" s="34"/>
      <c r="E129" s="23"/>
      <c r="F129" s="23"/>
      <c r="G129" s="23"/>
      <c r="H129" s="34">
        <f>I129+J129+K129+L129+M129+N129</f>
        <v>233.1</v>
      </c>
      <c r="I129" s="34">
        <v>0</v>
      </c>
      <c r="J129" s="34">
        <v>233.1</v>
      </c>
      <c r="K129" s="34">
        <v>0</v>
      </c>
      <c r="L129" s="34">
        <v>0</v>
      </c>
      <c r="M129" s="34">
        <v>0</v>
      </c>
      <c r="N129" s="34">
        <v>0</v>
      </c>
    </row>
    <row r="130" spans="1:14" ht="40.5">
      <c r="A130" s="8">
        <f t="shared" si="22"/>
        <v>125</v>
      </c>
      <c r="B130" s="18" t="s">
        <v>11</v>
      </c>
      <c r="C130" s="18"/>
      <c r="D130" s="34"/>
      <c r="E130" s="23"/>
      <c r="F130" s="23"/>
      <c r="G130" s="23"/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</row>
    <row r="131" spans="1:14" ht="329.25" customHeight="1">
      <c r="A131" s="8">
        <f t="shared" si="22"/>
        <v>126</v>
      </c>
      <c r="B131" s="18" t="s">
        <v>78</v>
      </c>
      <c r="C131" s="21" t="s">
        <v>36</v>
      </c>
      <c r="D131" s="38">
        <v>6000</v>
      </c>
      <c r="E131" s="23"/>
      <c r="F131" s="25">
        <v>2020</v>
      </c>
      <c r="G131" s="25">
        <v>2020</v>
      </c>
      <c r="H131" s="34"/>
      <c r="I131" s="34"/>
      <c r="J131" s="34"/>
      <c r="K131" s="34"/>
      <c r="L131" s="34"/>
      <c r="M131" s="34"/>
      <c r="N131" s="34"/>
    </row>
    <row r="132" spans="1:14" ht="46.5" customHeight="1">
      <c r="A132" s="9">
        <f t="shared" si="22"/>
        <v>127</v>
      </c>
      <c r="B132" s="18" t="s">
        <v>23</v>
      </c>
      <c r="C132" s="18"/>
      <c r="D132" s="34"/>
      <c r="E132" s="23"/>
      <c r="F132" s="23"/>
      <c r="G132" s="23"/>
      <c r="H132" s="34">
        <f>I132+J132+K132+L132+M132+N132</f>
        <v>6000</v>
      </c>
      <c r="I132" s="34">
        <f aca="true" t="shared" si="26" ref="I132:N132">I133+I134+I135+I136</f>
        <v>0</v>
      </c>
      <c r="J132" s="34">
        <f t="shared" si="26"/>
        <v>0</v>
      </c>
      <c r="K132" s="34">
        <f t="shared" si="26"/>
        <v>0</v>
      </c>
      <c r="L132" s="34">
        <f t="shared" si="26"/>
        <v>6000</v>
      </c>
      <c r="M132" s="34">
        <f t="shared" si="26"/>
        <v>0</v>
      </c>
      <c r="N132" s="34">
        <f t="shared" si="26"/>
        <v>0</v>
      </c>
    </row>
    <row r="133" spans="1:14" ht="37.5" customHeight="1">
      <c r="A133" s="8">
        <f t="shared" si="22"/>
        <v>128</v>
      </c>
      <c r="B133" s="18" t="s">
        <v>5</v>
      </c>
      <c r="C133" s="18"/>
      <c r="D133" s="34"/>
      <c r="E133" s="23"/>
      <c r="F133" s="23"/>
      <c r="G133" s="23"/>
      <c r="H133" s="34">
        <f>I133+J133+K133+L133+M133+N133</f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</row>
    <row r="134" spans="1:14" ht="30" customHeight="1">
      <c r="A134" s="9">
        <f t="shared" si="22"/>
        <v>129</v>
      </c>
      <c r="B134" s="18" t="s">
        <v>4</v>
      </c>
      <c r="C134" s="18"/>
      <c r="D134" s="34"/>
      <c r="E134" s="23"/>
      <c r="F134" s="23"/>
      <c r="G134" s="23"/>
      <c r="H134" s="34">
        <f>I134+J134+K134+L134+M134+N134</f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</row>
    <row r="135" spans="1:14" ht="25.5" customHeight="1">
      <c r="A135" s="9">
        <f t="shared" si="22"/>
        <v>130</v>
      </c>
      <c r="B135" s="18" t="s">
        <v>10</v>
      </c>
      <c r="C135" s="18"/>
      <c r="D135" s="34"/>
      <c r="E135" s="23"/>
      <c r="F135" s="23"/>
      <c r="G135" s="23"/>
      <c r="H135" s="34">
        <f>I135+J135+K135+L135+M135+N135</f>
        <v>6000</v>
      </c>
      <c r="I135" s="34">
        <v>0</v>
      </c>
      <c r="J135" s="34">
        <v>0</v>
      </c>
      <c r="K135" s="34">
        <v>0</v>
      </c>
      <c r="L135" s="34">
        <v>6000</v>
      </c>
      <c r="M135" s="34">
        <v>0</v>
      </c>
      <c r="N135" s="34">
        <v>0</v>
      </c>
    </row>
    <row r="136" spans="1:14" ht="40.5">
      <c r="A136" s="9">
        <f t="shared" si="22"/>
        <v>131</v>
      </c>
      <c r="B136" s="18" t="s">
        <v>11</v>
      </c>
      <c r="C136" s="18"/>
      <c r="D136" s="34"/>
      <c r="E136" s="23"/>
      <c r="F136" s="23"/>
      <c r="G136" s="23"/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</row>
    <row r="137" spans="1:14" ht="141.75">
      <c r="A137" s="9">
        <v>132</v>
      </c>
      <c r="B137" s="18" t="s">
        <v>79</v>
      </c>
      <c r="C137" s="21" t="s">
        <v>21</v>
      </c>
      <c r="D137" s="38">
        <f>H138</f>
        <v>2957</v>
      </c>
      <c r="E137" s="23"/>
      <c r="F137" s="25">
        <v>2018</v>
      </c>
      <c r="G137" s="25">
        <v>2018</v>
      </c>
      <c r="H137" s="34"/>
      <c r="I137" s="34"/>
      <c r="J137" s="34"/>
      <c r="K137" s="34"/>
      <c r="L137" s="34"/>
      <c r="M137" s="34"/>
      <c r="N137" s="34"/>
    </row>
    <row r="138" spans="1:14" ht="46.5" customHeight="1">
      <c r="A138" s="9">
        <f aca="true" t="shared" si="27" ref="A138:A163">A137+1</f>
        <v>133</v>
      </c>
      <c r="B138" s="18" t="s">
        <v>24</v>
      </c>
      <c r="C138" s="18"/>
      <c r="D138" s="34"/>
      <c r="E138" s="23"/>
      <c r="F138" s="23"/>
      <c r="G138" s="23"/>
      <c r="H138" s="34">
        <f>I138+J138+K138+L138+M138+N138</f>
        <v>2957</v>
      </c>
      <c r="I138" s="34">
        <f aca="true" t="shared" si="28" ref="I138:N138">I139+I140+I141+I142</f>
        <v>0</v>
      </c>
      <c r="J138" s="34">
        <f t="shared" si="28"/>
        <v>2957</v>
      </c>
      <c r="K138" s="34">
        <f t="shared" si="28"/>
        <v>0</v>
      </c>
      <c r="L138" s="34">
        <f t="shared" si="28"/>
        <v>0</v>
      </c>
      <c r="M138" s="34">
        <f t="shared" si="28"/>
        <v>0</v>
      </c>
      <c r="N138" s="34">
        <f t="shared" si="28"/>
        <v>0</v>
      </c>
    </row>
    <row r="139" spans="1:14" ht="36.75" customHeight="1">
      <c r="A139" s="9">
        <f t="shared" si="27"/>
        <v>134</v>
      </c>
      <c r="B139" s="18" t="s">
        <v>5</v>
      </c>
      <c r="C139" s="18"/>
      <c r="D139" s="34"/>
      <c r="E139" s="23"/>
      <c r="F139" s="23"/>
      <c r="G139" s="23"/>
      <c r="H139" s="34">
        <f>I139+J139+K139+L139+M139+N139</f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</row>
    <row r="140" spans="1:14" ht="30.75" customHeight="1">
      <c r="A140" s="8">
        <f t="shared" si="27"/>
        <v>135</v>
      </c>
      <c r="B140" s="18" t="s">
        <v>4</v>
      </c>
      <c r="C140" s="18"/>
      <c r="D140" s="34"/>
      <c r="E140" s="23"/>
      <c r="F140" s="23"/>
      <c r="G140" s="23"/>
      <c r="H140" s="34">
        <f>I140+J140+K140+L140+M140+N140</f>
        <v>2862.5</v>
      </c>
      <c r="I140" s="34">
        <v>0</v>
      </c>
      <c r="J140" s="34">
        <v>2862.5</v>
      </c>
      <c r="K140" s="34">
        <v>0</v>
      </c>
      <c r="L140" s="34">
        <v>0</v>
      </c>
      <c r="M140" s="34">
        <v>0</v>
      </c>
      <c r="N140" s="34">
        <v>0</v>
      </c>
    </row>
    <row r="141" spans="1:14" ht="25.5" customHeight="1">
      <c r="A141" s="9">
        <f t="shared" si="27"/>
        <v>136</v>
      </c>
      <c r="B141" s="18" t="s">
        <v>10</v>
      </c>
      <c r="C141" s="18"/>
      <c r="D141" s="34"/>
      <c r="E141" s="23"/>
      <c r="F141" s="23"/>
      <c r="G141" s="23"/>
      <c r="H141" s="34">
        <f>I141+J141+K141+L141+M141+N141</f>
        <v>94.5</v>
      </c>
      <c r="I141" s="34">
        <v>0</v>
      </c>
      <c r="J141" s="34">
        <v>94.5</v>
      </c>
      <c r="K141" s="34">
        <v>0</v>
      </c>
      <c r="L141" s="34">
        <v>0</v>
      </c>
      <c r="M141" s="34">
        <v>0</v>
      </c>
      <c r="N141" s="34">
        <v>0</v>
      </c>
    </row>
    <row r="142" spans="1:14" ht="40.5">
      <c r="A142" s="9">
        <f t="shared" si="27"/>
        <v>137</v>
      </c>
      <c r="B142" s="18" t="s">
        <v>11</v>
      </c>
      <c r="C142" s="18"/>
      <c r="D142" s="34"/>
      <c r="E142" s="23"/>
      <c r="F142" s="23"/>
      <c r="G142" s="23"/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</row>
    <row r="143" spans="1:14" ht="101.25">
      <c r="A143" s="8">
        <f t="shared" si="27"/>
        <v>138</v>
      </c>
      <c r="B143" s="18" t="s">
        <v>80</v>
      </c>
      <c r="C143" s="21" t="s">
        <v>21</v>
      </c>
      <c r="D143" s="38">
        <f>H144</f>
        <v>3729.8</v>
      </c>
      <c r="E143" s="23"/>
      <c r="F143" s="25">
        <v>2018</v>
      </c>
      <c r="G143" s="25">
        <v>2018</v>
      </c>
      <c r="H143" s="34"/>
      <c r="I143" s="34"/>
      <c r="J143" s="34"/>
      <c r="K143" s="34"/>
      <c r="L143" s="34"/>
      <c r="M143" s="34"/>
      <c r="N143" s="34"/>
    </row>
    <row r="144" spans="1:14" ht="45.75" customHeight="1">
      <c r="A144" s="9">
        <f t="shared" si="27"/>
        <v>139</v>
      </c>
      <c r="B144" s="18" t="s">
        <v>25</v>
      </c>
      <c r="C144" s="18"/>
      <c r="D144" s="34"/>
      <c r="E144" s="23"/>
      <c r="F144" s="23"/>
      <c r="G144" s="23"/>
      <c r="H144" s="34">
        <f>I144+J144+K144+L144+M144+N144</f>
        <v>3729.8</v>
      </c>
      <c r="I144" s="34">
        <f aca="true" t="shared" si="29" ref="I144:N144">I145+I146+I147+I148</f>
        <v>0</v>
      </c>
      <c r="J144" s="34">
        <f t="shared" si="29"/>
        <v>3729.8</v>
      </c>
      <c r="K144" s="34">
        <f t="shared" si="29"/>
        <v>0</v>
      </c>
      <c r="L144" s="34">
        <f t="shared" si="29"/>
        <v>0</v>
      </c>
      <c r="M144" s="34">
        <f t="shared" si="29"/>
        <v>0</v>
      </c>
      <c r="N144" s="34">
        <f t="shared" si="29"/>
        <v>0</v>
      </c>
    </row>
    <row r="145" spans="1:14" ht="37.5" customHeight="1">
      <c r="A145" s="9">
        <f t="shared" si="27"/>
        <v>140</v>
      </c>
      <c r="B145" s="18" t="s">
        <v>5</v>
      </c>
      <c r="C145" s="18"/>
      <c r="D145" s="34"/>
      <c r="E145" s="23"/>
      <c r="F145" s="23"/>
      <c r="G145" s="23"/>
      <c r="H145" s="34">
        <f>I145+J145+K145+L145+M145+N145</f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</row>
    <row r="146" spans="1:14" ht="30" customHeight="1">
      <c r="A146" s="9">
        <f t="shared" si="27"/>
        <v>141</v>
      </c>
      <c r="B146" s="18" t="s">
        <v>4</v>
      </c>
      <c r="C146" s="18"/>
      <c r="D146" s="34"/>
      <c r="E146" s="23"/>
      <c r="F146" s="23"/>
      <c r="G146" s="23"/>
      <c r="H146" s="34">
        <f>I146+J146+K146+L146+M146+N146</f>
        <v>3610.5</v>
      </c>
      <c r="I146" s="34">
        <v>0</v>
      </c>
      <c r="J146" s="34">
        <v>3610.5</v>
      </c>
      <c r="K146" s="34">
        <v>0</v>
      </c>
      <c r="L146" s="34">
        <v>0</v>
      </c>
      <c r="M146" s="34">
        <v>0</v>
      </c>
      <c r="N146" s="34">
        <v>0</v>
      </c>
    </row>
    <row r="147" spans="1:14" ht="25.5" customHeight="1">
      <c r="A147" s="9">
        <f t="shared" si="27"/>
        <v>142</v>
      </c>
      <c r="B147" s="18" t="s">
        <v>10</v>
      </c>
      <c r="C147" s="18"/>
      <c r="D147" s="34"/>
      <c r="E147" s="23"/>
      <c r="F147" s="23"/>
      <c r="G147" s="23"/>
      <c r="H147" s="34">
        <f>I147+J147+K147+L147+M147+N147</f>
        <v>119.3</v>
      </c>
      <c r="I147" s="34">
        <v>0</v>
      </c>
      <c r="J147" s="34">
        <v>119.3</v>
      </c>
      <c r="K147" s="34">
        <v>0</v>
      </c>
      <c r="L147" s="34">
        <v>0</v>
      </c>
      <c r="M147" s="34">
        <v>0</v>
      </c>
      <c r="N147" s="34">
        <v>0</v>
      </c>
    </row>
    <row r="148" spans="1:14" ht="40.5">
      <c r="A148" s="9">
        <f t="shared" si="27"/>
        <v>143</v>
      </c>
      <c r="B148" s="18" t="s">
        <v>11</v>
      </c>
      <c r="C148" s="18"/>
      <c r="D148" s="34"/>
      <c r="E148" s="23"/>
      <c r="F148" s="23"/>
      <c r="G148" s="23"/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</row>
    <row r="149" spans="1:14" ht="102" customHeight="1">
      <c r="A149" s="8">
        <f t="shared" si="27"/>
        <v>144</v>
      </c>
      <c r="B149" s="18" t="s">
        <v>81</v>
      </c>
      <c r="C149" s="21" t="s">
        <v>21</v>
      </c>
      <c r="D149" s="38">
        <f>H150</f>
        <v>9823.2</v>
      </c>
      <c r="E149" s="23"/>
      <c r="F149" s="25">
        <v>2018</v>
      </c>
      <c r="G149" s="25">
        <v>2018</v>
      </c>
      <c r="H149" s="34"/>
      <c r="I149" s="34"/>
      <c r="J149" s="34"/>
      <c r="K149" s="34"/>
      <c r="L149" s="34"/>
      <c r="M149" s="34"/>
      <c r="N149" s="34"/>
    </row>
    <row r="150" spans="1:14" ht="48" customHeight="1">
      <c r="A150" s="9">
        <f t="shared" si="27"/>
        <v>145</v>
      </c>
      <c r="B150" s="18" t="s">
        <v>26</v>
      </c>
      <c r="C150" s="18"/>
      <c r="D150" s="34"/>
      <c r="E150" s="23"/>
      <c r="F150" s="23"/>
      <c r="G150" s="23"/>
      <c r="H150" s="34">
        <f>I150+J150+K150+L150+M150+N150</f>
        <v>9823.2</v>
      </c>
      <c r="I150" s="34">
        <f aca="true" t="shared" si="30" ref="I150:N150">I151+I152+I153+I154</f>
        <v>0</v>
      </c>
      <c r="J150" s="34">
        <f t="shared" si="30"/>
        <v>9823.2</v>
      </c>
      <c r="K150" s="34">
        <f t="shared" si="30"/>
        <v>0</v>
      </c>
      <c r="L150" s="34">
        <f t="shared" si="30"/>
        <v>0</v>
      </c>
      <c r="M150" s="34">
        <f t="shared" si="30"/>
        <v>0</v>
      </c>
      <c r="N150" s="34">
        <f t="shared" si="30"/>
        <v>0</v>
      </c>
    </row>
    <row r="151" spans="1:14" ht="38.25" customHeight="1">
      <c r="A151" s="9">
        <f t="shared" si="27"/>
        <v>146</v>
      </c>
      <c r="B151" s="18" t="s">
        <v>5</v>
      </c>
      <c r="C151" s="18"/>
      <c r="D151" s="34"/>
      <c r="E151" s="23"/>
      <c r="F151" s="23"/>
      <c r="G151" s="23"/>
      <c r="H151" s="34">
        <f>I151+J151+K151+L151+M151+N151</f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</row>
    <row r="152" spans="1:14" ht="30.75" customHeight="1">
      <c r="A152" s="9">
        <f t="shared" si="27"/>
        <v>147</v>
      </c>
      <c r="B152" s="18" t="s">
        <v>4</v>
      </c>
      <c r="C152" s="18"/>
      <c r="D152" s="34"/>
      <c r="E152" s="23"/>
      <c r="F152" s="23"/>
      <c r="G152" s="23"/>
      <c r="H152" s="34">
        <f>I152+J152+K152+L152+M152+N152</f>
        <v>9106.6</v>
      </c>
      <c r="I152" s="34">
        <v>0</v>
      </c>
      <c r="J152" s="34">
        <v>9106.6</v>
      </c>
      <c r="K152" s="34">
        <v>0</v>
      </c>
      <c r="L152" s="34">
        <v>0</v>
      </c>
      <c r="M152" s="34">
        <v>0</v>
      </c>
      <c r="N152" s="34">
        <v>0</v>
      </c>
    </row>
    <row r="153" spans="1:14" ht="25.5" customHeight="1">
      <c r="A153" s="9">
        <f t="shared" si="27"/>
        <v>148</v>
      </c>
      <c r="B153" s="18" t="s">
        <v>10</v>
      </c>
      <c r="C153" s="18"/>
      <c r="D153" s="34"/>
      <c r="E153" s="23"/>
      <c r="F153" s="23"/>
      <c r="G153" s="23"/>
      <c r="H153" s="34">
        <f>I153+J153+K153+L153+M153+N153</f>
        <v>716.6</v>
      </c>
      <c r="I153" s="34">
        <v>0</v>
      </c>
      <c r="J153" s="34">
        <v>716.6</v>
      </c>
      <c r="K153" s="34">
        <v>0</v>
      </c>
      <c r="L153" s="34">
        <v>0</v>
      </c>
      <c r="M153" s="34">
        <v>0</v>
      </c>
      <c r="N153" s="34">
        <v>0</v>
      </c>
    </row>
    <row r="154" spans="1:14" ht="40.5">
      <c r="A154" s="8">
        <f t="shared" si="27"/>
        <v>149</v>
      </c>
      <c r="B154" s="18" t="s">
        <v>11</v>
      </c>
      <c r="C154" s="18"/>
      <c r="D154" s="34"/>
      <c r="E154" s="23"/>
      <c r="F154" s="23"/>
      <c r="G154" s="23"/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</row>
    <row r="155" spans="1:14" ht="101.25">
      <c r="A155" s="8">
        <f t="shared" si="27"/>
        <v>150</v>
      </c>
      <c r="B155" s="18" t="s">
        <v>82</v>
      </c>
      <c r="C155" s="21" t="s">
        <v>21</v>
      </c>
      <c r="D155" s="38">
        <f>H156</f>
        <v>5076.5</v>
      </c>
      <c r="E155" s="23"/>
      <c r="F155" s="25">
        <v>2018</v>
      </c>
      <c r="G155" s="25">
        <v>2018</v>
      </c>
      <c r="H155" s="34"/>
      <c r="I155" s="34"/>
      <c r="J155" s="34"/>
      <c r="K155" s="34"/>
      <c r="L155" s="34"/>
      <c r="M155" s="34"/>
      <c r="N155" s="34"/>
    </row>
    <row r="156" spans="1:14" ht="48.75" customHeight="1">
      <c r="A156" s="9">
        <f t="shared" si="27"/>
        <v>151</v>
      </c>
      <c r="B156" s="18" t="s">
        <v>28</v>
      </c>
      <c r="C156" s="18"/>
      <c r="D156" s="34"/>
      <c r="E156" s="23"/>
      <c r="F156" s="23"/>
      <c r="G156" s="23"/>
      <c r="H156" s="34">
        <f>I156+J156+K156+L156+M156+N156</f>
        <v>5076.5</v>
      </c>
      <c r="I156" s="34">
        <f aca="true" t="shared" si="31" ref="I156:N156">I157+I158+I159+I160</f>
        <v>0</v>
      </c>
      <c r="J156" s="34">
        <f t="shared" si="31"/>
        <v>5076.5</v>
      </c>
      <c r="K156" s="34">
        <f t="shared" si="31"/>
        <v>0</v>
      </c>
      <c r="L156" s="34">
        <f t="shared" si="31"/>
        <v>0</v>
      </c>
      <c r="M156" s="34">
        <f t="shared" si="31"/>
        <v>0</v>
      </c>
      <c r="N156" s="34">
        <f t="shared" si="31"/>
        <v>0</v>
      </c>
    </row>
    <row r="157" spans="1:14" ht="36.75" customHeight="1">
      <c r="A157" s="8">
        <f t="shared" si="27"/>
        <v>152</v>
      </c>
      <c r="B157" s="18" t="s">
        <v>5</v>
      </c>
      <c r="C157" s="18"/>
      <c r="D157" s="34"/>
      <c r="E157" s="23"/>
      <c r="F157" s="23"/>
      <c r="G157" s="23"/>
      <c r="H157" s="34">
        <f>I157+J157+K157+L157+M157+N157</f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</row>
    <row r="158" spans="1:14" ht="32.25" customHeight="1">
      <c r="A158" s="9">
        <f t="shared" si="27"/>
        <v>153</v>
      </c>
      <c r="B158" s="18" t="s">
        <v>4</v>
      </c>
      <c r="C158" s="18"/>
      <c r="D158" s="34"/>
      <c r="E158" s="23"/>
      <c r="F158" s="23"/>
      <c r="G158" s="23"/>
      <c r="H158" s="34">
        <f>I158+J158+K158+L158+M158+N158</f>
        <v>4924.2</v>
      </c>
      <c r="I158" s="34">
        <v>0</v>
      </c>
      <c r="J158" s="34">
        <v>4924.2</v>
      </c>
      <c r="K158" s="34">
        <v>0</v>
      </c>
      <c r="L158" s="34">
        <v>0</v>
      </c>
      <c r="M158" s="34">
        <v>0</v>
      </c>
      <c r="N158" s="34">
        <v>0</v>
      </c>
    </row>
    <row r="159" spans="1:14" ht="30" customHeight="1">
      <c r="A159" s="9">
        <f t="shared" si="27"/>
        <v>154</v>
      </c>
      <c r="B159" s="18" t="s">
        <v>10</v>
      </c>
      <c r="C159" s="18"/>
      <c r="D159" s="34"/>
      <c r="E159" s="23"/>
      <c r="F159" s="23"/>
      <c r="G159" s="23"/>
      <c r="H159" s="34">
        <f>I159+J159+K159+L159+M159+N159</f>
        <v>152.3</v>
      </c>
      <c r="I159" s="34">
        <v>0</v>
      </c>
      <c r="J159" s="34">
        <v>152.3</v>
      </c>
      <c r="K159" s="34">
        <v>0</v>
      </c>
      <c r="L159" s="34">
        <v>0</v>
      </c>
      <c r="M159" s="34">
        <v>0</v>
      </c>
      <c r="N159" s="34">
        <v>0</v>
      </c>
    </row>
    <row r="160" spans="1:14" ht="40.5">
      <c r="A160" s="9">
        <f t="shared" si="27"/>
        <v>155</v>
      </c>
      <c r="B160" s="18" t="s">
        <v>11</v>
      </c>
      <c r="C160" s="18"/>
      <c r="D160" s="34"/>
      <c r="E160" s="23"/>
      <c r="F160" s="23"/>
      <c r="G160" s="23"/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</row>
    <row r="161" spans="1:14" ht="121.5" customHeight="1">
      <c r="A161" s="9">
        <f t="shared" si="27"/>
        <v>156</v>
      </c>
      <c r="B161" s="18" t="s">
        <v>83</v>
      </c>
      <c r="C161" s="21" t="s">
        <v>21</v>
      </c>
      <c r="D161" s="38">
        <f>H162</f>
        <v>11924.699999999999</v>
      </c>
      <c r="E161" s="23"/>
      <c r="F161" s="25">
        <v>2018</v>
      </c>
      <c r="G161" s="25">
        <v>2018</v>
      </c>
      <c r="H161" s="34"/>
      <c r="I161" s="34"/>
      <c r="J161" s="34"/>
      <c r="K161" s="34"/>
      <c r="L161" s="34"/>
      <c r="M161" s="34"/>
      <c r="N161" s="34"/>
    </row>
    <row r="162" spans="1:14" ht="47.25" customHeight="1">
      <c r="A162" s="9">
        <f t="shared" si="27"/>
        <v>157</v>
      </c>
      <c r="B162" s="18" t="s">
        <v>29</v>
      </c>
      <c r="C162" s="18"/>
      <c r="D162" s="34"/>
      <c r="E162" s="23"/>
      <c r="F162" s="23"/>
      <c r="G162" s="23"/>
      <c r="H162" s="34">
        <f>I162+J162+K162+L162+M162+N162</f>
        <v>11924.699999999999</v>
      </c>
      <c r="I162" s="34">
        <f aca="true" t="shared" si="32" ref="I162:N162">I163+I164+I165+I166</f>
        <v>0</v>
      </c>
      <c r="J162" s="34">
        <f t="shared" si="32"/>
        <v>11924.699999999999</v>
      </c>
      <c r="K162" s="34">
        <f t="shared" si="32"/>
        <v>0</v>
      </c>
      <c r="L162" s="34">
        <f t="shared" si="32"/>
        <v>0</v>
      </c>
      <c r="M162" s="34">
        <f t="shared" si="32"/>
        <v>0</v>
      </c>
      <c r="N162" s="34">
        <f t="shared" si="32"/>
        <v>0</v>
      </c>
    </row>
    <row r="163" spans="1:14" ht="39" customHeight="1">
      <c r="A163" s="8">
        <f t="shared" si="27"/>
        <v>158</v>
      </c>
      <c r="B163" s="18" t="s">
        <v>5</v>
      </c>
      <c r="C163" s="18"/>
      <c r="D163" s="34"/>
      <c r="E163" s="23"/>
      <c r="F163" s="23"/>
      <c r="G163" s="23"/>
      <c r="H163" s="34">
        <f>I163+J163+K163+L163+M163+N163</f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</row>
    <row r="164" spans="1:14" ht="31.5" customHeight="1">
      <c r="A164" s="9">
        <f aca="true" t="shared" si="33" ref="A164:A189">A163+1</f>
        <v>159</v>
      </c>
      <c r="B164" s="18" t="s">
        <v>4</v>
      </c>
      <c r="C164" s="18"/>
      <c r="D164" s="34"/>
      <c r="E164" s="23"/>
      <c r="F164" s="23"/>
      <c r="G164" s="23"/>
      <c r="H164" s="34">
        <f>I164+J164+K164+L164+M164+N164</f>
        <v>11543.3</v>
      </c>
      <c r="I164" s="34">
        <v>0</v>
      </c>
      <c r="J164" s="34">
        <v>11543.3</v>
      </c>
      <c r="K164" s="34">
        <v>0</v>
      </c>
      <c r="L164" s="34">
        <v>0</v>
      </c>
      <c r="M164" s="34">
        <v>0</v>
      </c>
      <c r="N164" s="34">
        <v>0</v>
      </c>
    </row>
    <row r="165" spans="1:14" ht="25.5" customHeight="1">
      <c r="A165" s="9">
        <f t="shared" si="33"/>
        <v>160</v>
      </c>
      <c r="B165" s="18" t="s">
        <v>10</v>
      </c>
      <c r="C165" s="18"/>
      <c r="D165" s="34"/>
      <c r="E165" s="23"/>
      <c r="F165" s="23"/>
      <c r="G165" s="23"/>
      <c r="H165" s="34">
        <f>I165+J165+K165+L165+M165+N165</f>
        <v>381.4</v>
      </c>
      <c r="I165" s="34">
        <v>0</v>
      </c>
      <c r="J165" s="34">
        <v>381.4</v>
      </c>
      <c r="K165" s="34">
        <v>0</v>
      </c>
      <c r="L165" s="34">
        <v>0</v>
      </c>
      <c r="M165" s="34">
        <v>0</v>
      </c>
      <c r="N165" s="34">
        <v>0</v>
      </c>
    </row>
    <row r="166" spans="1:14" ht="40.5">
      <c r="A166" s="8">
        <f t="shared" si="33"/>
        <v>161</v>
      </c>
      <c r="B166" s="18" t="s">
        <v>11</v>
      </c>
      <c r="C166" s="18"/>
      <c r="D166" s="34"/>
      <c r="E166" s="23"/>
      <c r="F166" s="23"/>
      <c r="G166" s="23"/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</row>
    <row r="167" spans="1:14" ht="121.5" customHeight="1">
      <c r="A167" s="8">
        <f t="shared" si="33"/>
        <v>162</v>
      </c>
      <c r="B167" s="18" t="s">
        <v>84</v>
      </c>
      <c r="C167" s="21" t="s">
        <v>38</v>
      </c>
      <c r="D167" s="38">
        <f>H168</f>
        <v>11604.3</v>
      </c>
      <c r="E167" s="23"/>
      <c r="F167" s="25">
        <v>2018</v>
      </c>
      <c r="G167" s="25">
        <v>2018</v>
      </c>
      <c r="H167" s="34"/>
      <c r="I167" s="34"/>
      <c r="J167" s="34"/>
      <c r="K167" s="34"/>
      <c r="L167" s="34"/>
      <c r="M167" s="34"/>
      <c r="N167" s="34"/>
    </row>
    <row r="168" spans="1:14" ht="50.25" customHeight="1">
      <c r="A168" s="8">
        <f t="shared" si="33"/>
        <v>163</v>
      </c>
      <c r="B168" s="18" t="s">
        <v>30</v>
      </c>
      <c r="C168" s="18"/>
      <c r="D168" s="34"/>
      <c r="E168" s="23"/>
      <c r="F168" s="23"/>
      <c r="G168" s="23"/>
      <c r="H168" s="34">
        <f>I168+J168+K168+L168+M168+N168</f>
        <v>11604.3</v>
      </c>
      <c r="I168" s="34">
        <f aca="true" t="shared" si="34" ref="I168:N168">I169+I170+I171+I172</f>
        <v>0</v>
      </c>
      <c r="J168" s="34">
        <f t="shared" si="34"/>
        <v>11604.3</v>
      </c>
      <c r="K168" s="34">
        <f t="shared" si="34"/>
        <v>0</v>
      </c>
      <c r="L168" s="34">
        <f t="shared" si="34"/>
        <v>0</v>
      </c>
      <c r="M168" s="34">
        <f t="shared" si="34"/>
        <v>0</v>
      </c>
      <c r="N168" s="34">
        <f t="shared" si="34"/>
        <v>0</v>
      </c>
    </row>
    <row r="169" spans="1:14" ht="36.75" customHeight="1">
      <c r="A169" s="9">
        <f t="shared" si="33"/>
        <v>164</v>
      </c>
      <c r="B169" s="18" t="s">
        <v>5</v>
      </c>
      <c r="C169" s="18"/>
      <c r="D169" s="34"/>
      <c r="E169" s="23"/>
      <c r="F169" s="23"/>
      <c r="G169" s="23"/>
      <c r="H169" s="34">
        <f>I169+J169+K169+L169+M169+N169</f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</row>
    <row r="170" spans="1:14" ht="31.5" customHeight="1">
      <c r="A170" s="9">
        <f t="shared" si="33"/>
        <v>165</v>
      </c>
      <c r="B170" s="18" t="s">
        <v>4</v>
      </c>
      <c r="C170" s="18"/>
      <c r="D170" s="34"/>
      <c r="E170" s="23"/>
      <c r="F170" s="23"/>
      <c r="G170" s="23"/>
      <c r="H170" s="34">
        <f>I170+J170+K170+L170+M170+N170</f>
        <v>11116.3</v>
      </c>
      <c r="I170" s="34">
        <v>0</v>
      </c>
      <c r="J170" s="34">
        <v>11116.3</v>
      </c>
      <c r="K170" s="34">
        <v>0</v>
      </c>
      <c r="L170" s="34">
        <v>0</v>
      </c>
      <c r="M170" s="34">
        <v>0</v>
      </c>
      <c r="N170" s="34">
        <v>0</v>
      </c>
    </row>
    <row r="171" spans="1:14" ht="25.5" customHeight="1">
      <c r="A171" s="9">
        <f t="shared" si="33"/>
        <v>166</v>
      </c>
      <c r="B171" s="18" t="s">
        <v>10</v>
      </c>
      <c r="C171" s="18"/>
      <c r="D171" s="34"/>
      <c r="E171" s="23"/>
      <c r="F171" s="23"/>
      <c r="G171" s="23"/>
      <c r="H171" s="34">
        <f>I171+J171+K171+L171+M171+N171</f>
        <v>488</v>
      </c>
      <c r="I171" s="34">
        <v>0</v>
      </c>
      <c r="J171" s="34">
        <v>488</v>
      </c>
      <c r="K171" s="34">
        <v>0</v>
      </c>
      <c r="L171" s="34">
        <v>0</v>
      </c>
      <c r="M171" s="34">
        <v>0</v>
      </c>
      <c r="N171" s="34">
        <v>0</v>
      </c>
    </row>
    <row r="172" spans="1:14" ht="40.5">
      <c r="A172" s="9">
        <f t="shared" si="33"/>
        <v>167</v>
      </c>
      <c r="B172" s="18" t="s">
        <v>11</v>
      </c>
      <c r="C172" s="18"/>
      <c r="D172" s="34"/>
      <c r="E172" s="23"/>
      <c r="F172" s="23"/>
      <c r="G172" s="23"/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</row>
    <row r="173" spans="1:14" ht="122.25" customHeight="1">
      <c r="A173" s="8">
        <v>168</v>
      </c>
      <c r="B173" s="18" t="s">
        <v>85</v>
      </c>
      <c r="C173" s="21" t="s">
        <v>38</v>
      </c>
      <c r="D173" s="38">
        <f>H174</f>
        <v>8881.300000000001</v>
      </c>
      <c r="E173" s="23"/>
      <c r="F173" s="25">
        <v>2018</v>
      </c>
      <c r="G173" s="25">
        <v>2018</v>
      </c>
      <c r="H173" s="34"/>
      <c r="I173" s="34"/>
      <c r="J173" s="34"/>
      <c r="K173" s="34"/>
      <c r="L173" s="34"/>
      <c r="M173" s="34"/>
      <c r="N173" s="34"/>
    </row>
    <row r="174" spans="1:14" ht="46.5" customHeight="1">
      <c r="A174" s="9">
        <f t="shared" si="33"/>
        <v>169</v>
      </c>
      <c r="B174" s="18" t="s">
        <v>31</v>
      </c>
      <c r="C174" s="18"/>
      <c r="D174" s="34"/>
      <c r="E174" s="23"/>
      <c r="F174" s="23"/>
      <c r="G174" s="23"/>
      <c r="H174" s="34">
        <f>I174+J174+K174+L174+M174+N174</f>
        <v>8881.300000000001</v>
      </c>
      <c r="I174" s="34">
        <f aca="true" t="shared" si="35" ref="I174:N174">I175+I176+I177+I178</f>
        <v>0</v>
      </c>
      <c r="J174" s="34">
        <f t="shared" si="35"/>
        <v>8881.300000000001</v>
      </c>
      <c r="K174" s="34">
        <f t="shared" si="35"/>
        <v>0</v>
      </c>
      <c r="L174" s="34">
        <f t="shared" si="35"/>
        <v>0</v>
      </c>
      <c r="M174" s="34">
        <f t="shared" si="35"/>
        <v>0</v>
      </c>
      <c r="N174" s="34">
        <f t="shared" si="35"/>
        <v>0</v>
      </c>
    </row>
    <row r="175" spans="1:14" ht="37.5" customHeight="1">
      <c r="A175" s="8">
        <f t="shared" si="33"/>
        <v>170</v>
      </c>
      <c r="B175" s="18" t="s">
        <v>5</v>
      </c>
      <c r="C175" s="18"/>
      <c r="D175" s="34"/>
      <c r="E175" s="23"/>
      <c r="F175" s="23"/>
      <c r="G175" s="23"/>
      <c r="H175" s="34">
        <f>I175+J175+K175+L175+M175+N175</f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</row>
    <row r="176" spans="1:14" ht="30" customHeight="1">
      <c r="A176" s="9">
        <f t="shared" si="33"/>
        <v>171</v>
      </c>
      <c r="B176" s="18" t="s">
        <v>4</v>
      </c>
      <c r="C176" s="18"/>
      <c r="D176" s="34"/>
      <c r="E176" s="23"/>
      <c r="F176" s="23"/>
      <c r="G176" s="23"/>
      <c r="H176" s="34">
        <f>I176+J176+K176+L176+M176+N176</f>
        <v>8597.6</v>
      </c>
      <c r="I176" s="34">
        <v>0</v>
      </c>
      <c r="J176" s="34">
        <v>8597.6</v>
      </c>
      <c r="K176" s="34">
        <v>0</v>
      </c>
      <c r="L176" s="34">
        <v>0</v>
      </c>
      <c r="M176" s="34">
        <v>0</v>
      </c>
      <c r="N176" s="34">
        <v>0</v>
      </c>
    </row>
    <row r="177" spans="1:14" ht="24.75" customHeight="1">
      <c r="A177" s="9">
        <f t="shared" si="33"/>
        <v>172</v>
      </c>
      <c r="B177" s="18" t="s">
        <v>10</v>
      </c>
      <c r="C177" s="18"/>
      <c r="D177" s="34"/>
      <c r="E177" s="23"/>
      <c r="F177" s="23"/>
      <c r="G177" s="23"/>
      <c r="H177" s="34">
        <f>I177+J177+K177+L177+M177+N177</f>
        <v>283.7</v>
      </c>
      <c r="I177" s="34">
        <v>0</v>
      </c>
      <c r="J177" s="34">
        <v>283.7</v>
      </c>
      <c r="K177" s="34">
        <v>0</v>
      </c>
      <c r="L177" s="34">
        <v>0</v>
      </c>
      <c r="M177" s="34">
        <v>0</v>
      </c>
      <c r="N177" s="34">
        <v>0</v>
      </c>
    </row>
    <row r="178" spans="1:14" ht="40.5">
      <c r="A178" s="9">
        <f t="shared" si="33"/>
        <v>173</v>
      </c>
      <c r="B178" s="18" t="s">
        <v>11</v>
      </c>
      <c r="C178" s="18"/>
      <c r="D178" s="34"/>
      <c r="E178" s="23"/>
      <c r="F178" s="23"/>
      <c r="G178" s="23"/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</row>
    <row r="179" spans="1:14" ht="123" customHeight="1">
      <c r="A179" s="9">
        <f t="shared" si="33"/>
        <v>174</v>
      </c>
      <c r="B179" s="18" t="s">
        <v>86</v>
      </c>
      <c r="C179" s="21" t="s">
        <v>38</v>
      </c>
      <c r="D179" s="38">
        <f>H180</f>
        <v>0</v>
      </c>
      <c r="E179" s="23"/>
      <c r="F179" s="25">
        <v>2020</v>
      </c>
      <c r="G179" s="25">
        <v>2020</v>
      </c>
      <c r="H179" s="34"/>
      <c r="I179" s="34"/>
      <c r="J179" s="34"/>
      <c r="K179" s="34"/>
      <c r="L179" s="34"/>
      <c r="M179" s="34"/>
      <c r="N179" s="34"/>
    </row>
    <row r="180" spans="1:14" ht="48.75" customHeight="1">
      <c r="A180" s="8">
        <f t="shared" si="33"/>
        <v>175</v>
      </c>
      <c r="B180" s="18" t="s">
        <v>32</v>
      </c>
      <c r="C180" s="18"/>
      <c r="D180" s="34"/>
      <c r="E180" s="23"/>
      <c r="F180" s="23"/>
      <c r="G180" s="23"/>
      <c r="H180" s="34">
        <f>I180+J180+K180+L180+M180+N180</f>
        <v>0</v>
      </c>
      <c r="I180" s="34">
        <f aca="true" t="shared" si="36" ref="I180:N180">I181+I182+I183+I184</f>
        <v>0</v>
      </c>
      <c r="J180" s="34">
        <f t="shared" si="36"/>
        <v>0</v>
      </c>
      <c r="K180" s="34">
        <f t="shared" si="36"/>
        <v>0</v>
      </c>
      <c r="L180" s="34">
        <f t="shared" si="36"/>
        <v>0</v>
      </c>
      <c r="M180" s="34">
        <f t="shared" si="36"/>
        <v>0</v>
      </c>
      <c r="N180" s="34">
        <f t="shared" si="36"/>
        <v>0</v>
      </c>
    </row>
    <row r="181" spans="1:14" ht="37.5" customHeight="1">
      <c r="A181" s="9">
        <f t="shared" si="33"/>
        <v>176</v>
      </c>
      <c r="B181" s="18" t="s">
        <v>5</v>
      </c>
      <c r="C181" s="18"/>
      <c r="D181" s="34"/>
      <c r="E181" s="23"/>
      <c r="F181" s="23"/>
      <c r="G181" s="23"/>
      <c r="H181" s="34">
        <f>I181+J181+K181+L181+M181+N181</f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</row>
    <row r="182" spans="1:14" ht="29.25" customHeight="1">
      <c r="A182" s="9">
        <f t="shared" si="33"/>
        <v>177</v>
      </c>
      <c r="B182" s="18" t="s">
        <v>4</v>
      </c>
      <c r="C182" s="18"/>
      <c r="D182" s="34"/>
      <c r="E182" s="23"/>
      <c r="F182" s="23"/>
      <c r="G182" s="23"/>
      <c r="H182" s="34">
        <f>I182+J182+K182+L182+M182+N182</f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</row>
    <row r="183" spans="1:14" ht="25.5" customHeight="1">
      <c r="A183" s="8">
        <f t="shared" si="33"/>
        <v>178</v>
      </c>
      <c r="B183" s="18" t="s">
        <v>10</v>
      </c>
      <c r="C183" s="18"/>
      <c r="D183" s="34"/>
      <c r="E183" s="23"/>
      <c r="F183" s="23"/>
      <c r="G183" s="23"/>
      <c r="H183" s="34">
        <f>I183+J183+K183+L183+M183+N183</f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</row>
    <row r="184" spans="1:14" ht="40.5">
      <c r="A184" s="8">
        <f t="shared" si="33"/>
        <v>179</v>
      </c>
      <c r="B184" s="18" t="s">
        <v>11</v>
      </c>
      <c r="C184" s="18"/>
      <c r="D184" s="34"/>
      <c r="E184" s="23"/>
      <c r="F184" s="23"/>
      <c r="G184" s="23"/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</row>
    <row r="185" spans="1:14" ht="120.75" customHeight="1">
      <c r="A185" s="8">
        <f t="shared" si="33"/>
        <v>180</v>
      </c>
      <c r="B185" s="18" t="s">
        <v>87</v>
      </c>
      <c r="C185" s="21" t="s">
        <v>38</v>
      </c>
      <c r="D185" s="38">
        <f>H186</f>
        <v>24895.2</v>
      </c>
      <c r="E185" s="23"/>
      <c r="F185" s="25">
        <v>2018</v>
      </c>
      <c r="G185" s="25">
        <v>2018</v>
      </c>
      <c r="H185" s="34"/>
      <c r="I185" s="34"/>
      <c r="J185" s="34"/>
      <c r="K185" s="34"/>
      <c r="L185" s="34"/>
      <c r="M185" s="34"/>
      <c r="N185" s="34"/>
    </row>
    <row r="186" spans="1:14" ht="48.75" customHeight="1">
      <c r="A186" s="9">
        <f t="shared" si="33"/>
        <v>181</v>
      </c>
      <c r="B186" s="18" t="s">
        <v>33</v>
      </c>
      <c r="C186" s="18"/>
      <c r="D186" s="34"/>
      <c r="E186" s="23"/>
      <c r="F186" s="23"/>
      <c r="G186" s="23"/>
      <c r="H186" s="34">
        <f>I186+J186+K186+L186+M186+N186</f>
        <v>24895.2</v>
      </c>
      <c r="I186" s="34">
        <f aca="true" t="shared" si="37" ref="I186:N186">I187+I188+I189+I190</f>
        <v>0</v>
      </c>
      <c r="J186" s="34">
        <f t="shared" si="37"/>
        <v>24895.2</v>
      </c>
      <c r="K186" s="34">
        <f t="shared" si="37"/>
        <v>0</v>
      </c>
      <c r="L186" s="34">
        <f t="shared" si="37"/>
        <v>0</v>
      </c>
      <c r="M186" s="34">
        <f t="shared" si="37"/>
        <v>0</v>
      </c>
      <c r="N186" s="34">
        <f t="shared" si="37"/>
        <v>0</v>
      </c>
    </row>
    <row r="187" spans="1:14" ht="38.25" customHeight="1">
      <c r="A187" s="8">
        <f t="shared" si="33"/>
        <v>182</v>
      </c>
      <c r="B187" s="18" t="s">
        <v>5</v>
      </c>
      <c r="C187" s="18"/>
      <c r="D187" s="34"/>
      <c r="E187" s="23"/>
      <c r="F187" s="23"/>
      <c r="G187" s="23"/>
      <c r="H187" s="34">
        <f>I187+J187+K187+L187+M187+N187</f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</row>
    <row r="188" spans="1:14" ht="32.25" customHeight="1">
      <c r="A188" s="9">
        <f t="shared" si="33"/>
        <v>183</v>
      </c>
      <c r="B188" s="18" t="s">
        <v>4</v>
      </c>
      <c r="C188" s="18"/>
      <c r="D188" s="34"/>
      <c r="E188" s="23"/>
      <c r="F188" s="23"/>
      <c r="G188" s="23"/>
      <c r="H188" s="34">
        <f>I188+J188+K188+L188+M188+N188</f>
        <v>24101.7</v>
      </c>
      <c r="I188" s="34">
        <v>0</v>
      </c>
      <c r="J188" s="34">
        <v>24101.7</v>
      </c>
      <c r="K188" s="34">
        <v>0</v>
      </c>
      <c r="L188" s="34">
        <v>0</v>
      </c>
      <c r="M188" s="34">
        <v>0</v>
      </c>
      <c r="N188" s="34">
        <v>0</v>
      </c>
    </row>
    <row r="189" spans="1:14" ht="24.75" customHeight="1">
      <c r="A189" s="8">
        <f t="shared" si="33"/>
        <v>184</v>
      </c>
      <c r="B189" s="18" t="s">
        <v>10</v>
      </c>
      <c r="C189" s="18"/>
      <c r="D189" s="34"/>
      <c r="E189" s="23"/>
      <c r="F189" s="23"/>
      <c r="G189" s="23"/>
      <c r="H189" s="34">
        <f>I189+J189+K189+L189+M189+N189</f>
        <v>793.5</v>
      </c>
      <c r="I189" s="34">
        <v>0</v>
      </c>
      <c r="J189" s="34">
        <v>793.5</v>
      </c>
      <c r="K189" s="34">
        <v>0</v>
      </c>
      <c r="L189" s="34">
        <v>0</v>
      </c>
      <c r="M189" s="34">
        <v>0</v>
      </c>
      <c r="N189" s="34">
        <v>0</v>
      </c>
    </row>
    <row r="190" spans="1:14" ht="40.5">
      <c r="A190" s="9">
        <f aca="true" t="shared" si="38" ref="A190:A214">A189+1</f>
        <v>185</v>
      </c>
      <c r="B190" s="18" t="s">
        <v>11</v>
      </c>
      <c r="C190" s="18"/>
      <c r="D190" s="34"/>
      <c r="E190" s="23"/>
      <c r="F190" s="23"/>
      <c r="G190" s="23"/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</row>
    <row r="191" spans="1:14" ht="122.25" customHeight="1">
      <c r="A191" s="9">
        <f t="shared" si="38"/>
        <v>186</v>
      </c>
      <c r="B191" s="18" t="s">
        <v>88</v>
      </c>
      <c r="C191" s="21" t="s">
        <v>38</v>
      </c>
      <c r="D191" s="38">
        <f>H192</f>
        <v>23932.2</v>
      </c>
      <c r="E191" s="23"/>
      <c r="F191" s="25">
        <v>2018</v>
      </c>
      <c r="G191" s="25">
        <v>2018</v>
      </c>
      <c r="H191" s="34"/>
      <c r="I191" s="34"/>
      <c r="J191" s="34"/>
      <c r="K191" s="34"/>
      <c r="L191" s="34"/>
      <c r="M191" s="34"/>
      <c r="N191" s="34"/>
    </row>
    <row r="192" spans="1:14" ht="45" customHeight="1">
      <c r="A192" s="9">
        <f t="shared" si="38"/>
        <v>187</v>
      </c>
      <c r="B192" s="18" t="s">
        <v>34</v>
      </c>
      <c r="C192" s="18"/>
      <c r="D192" s="34"/>
      <c r="E192" s="23"/>
      <c r="F192" s="23"/>
      <c r="G192" s="23"/>
      <c r="H192" s="34">
        <f>I192+J192+K192+L192+M192+N192</f>
        <v>23932.2</v>
      </c>
      <c r="I192" s="34">
        <f aca="true" t="shared" si="39" ref="I192:N192">I193+I194+I195+I196</f>
        <v>0</v>
      </c>
      <c r="J192" s="34">
        <f t="shared" si="39"/>
        <v>23932.2</v>
      </c>
      <c r="K192" s="34">
        <f t="shared" si="39"/>
        <v>0</v>
      </c>
      <c r="L192" s="34">
        <f t="shared" si="39"/>
        <v>0</v>
      </c>
      <c r="M192" s="34">
        <f t="shared" si="39"/>
        <v>0</v>
      </c>
      <c r="N192" s="34">
        <f t="shared" si="39"/>
        <v>0</v>
      </c>
    </row>
    <row r="193" spans="1:14" ht="39" customHeight="1">
      <c r="A193" s="9">
        <f t="shared" si="38"/>
        <v>188</v>
      </c>
      <c r="B193" s="18" t="s">
        <v>5</v>
      </c>
      <c r="C193" s="18"/>
      <c r="D193" s="34"/>
      <c r="E193" s="23"/>
      <c r="F193" s="23"/>
      <c r="G193" s="23"/>
      <c r="H193" s="34">
        <f>I193+J193+K193+L193+M193+N193</f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</row>
    <row r="194" spans="1:14" ht="31.5" customHeight="1">
      <c r="A194" s="9">
        <f t="shared" si="38"/>
        <v>189</v>
      </c>
      <c r="B194" s="18" t="s">
        <v>4</v>
      </c>
      <c r="C194" s="18"/>
      <c r="D194" s="34"/>
      <c r="E194" s="23"/>
      <c r="F194" s="23"/>
      <c r="G194" s="23"/>
      <c r="H194" s="34">
        <f>I194+J194+K194+L194+M194+N194</f>
        <v>23167.8</v>
      </c>
      <c r="I194" s="34">
        <v>0</v>
      </c>
      <c r="J194" s="34">
        <v>23167.8</v>
      </c>
      <c r="K194" s="34">
        <v>0</v>
      </c>
      <c r="L194" s="34">
        <v>0</v>
      </c>
      <c r="M194" s="34">
        <v>0</v>
      </c>
      <c r="N194" s="34">
        <v>0</v>
      </c>
    </row>
    <row r="195" spans="1:14" ht="25.5" customHeight="1">
      <c r="A195" s="8">
        <f t="shared" si="38"/>
        <v>190</v>
      </c>
      <c r="B195" s="18" t="s">
        <v>10</v>
      </c>
      <c r="C195" s="18"/>
      <c r="D195" s="34"/>
      <c r="E195" s="23"/>
      <c r="F195" s="23"/>
      <c r="G195" s="23"/>
      <c r="H195" s="34">
        <f>I195+J195+K195+L195+M195+N195</f>
        <v>764.4</v>
      </c>
      <c r="I195" s="34">
        <v>0</v>
      </c>
      <c r="J195" s="34">
        <v>764.4</v>
      </c>
      <c r="K195" s="34">
        <v>0</v>
      </c>
      <c r="L195" s="34">
        <v>0</v>
      </c>
      <c r="M195" s="34">
        <v>0</v>
      </c>
      <c r="N195" s="34">
        <v>0</v>
      </c>
    </row>
    <row r="196" spans="1:14" ht="40.5">
      <c r="A196" s="8">
        <f t="shared" si="38"/>
        <v>191</v>
      </c>
      <c r="B196" s="18" t="s">
        <v>11</v>
      </c>
      <c r="C196" s="18"/>
      <c r="D196" s="34"/>
      <c r="E196" s="23"/>
      <c r="F196" s="23"/>
      <c r="G196" s="23"/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</row>
    <row r="197" spans="1:14" ht="101.25" customHeight="1">
      <c r="A197" s="8">
        <f t="shared" si="38"/>
        <v>192</v>
      </c>
      <c r="B197" s="18" t="s">
        <v>89</v>
      </c>
      <c r="C197" s="21" t="s">
        <v>21</v>
      </c>
      <c r="D197" s="38">
        <f>H198</f>
        <v>6952.9</v>
      </c>
      <c r="E197" s="23"/>
      <c r="F197" s="25">
        <v>2018</v>
      </c>
      <c r="G197" s="25">
        <v>2018</v>
      </c>
      <c r="H197" s="34"/>
      <c r="I197" s="34"/>
      <c r="J197" s="34"/>
      <c r="K197" s="34"/>
      <c r="L197" s="34"/>
      <c r="M197" s="34"/>
      <c r="N197" s="34"/>
    </row>
    <row r="198" spans="1:14" ht="48.75" customHeight="1">
      <c r="A198" s="9">
        <f t="shared" si="38"/>
        <v>193</v>
      </c>
      <c r="B198" s="18" t="s">
        <v>35</v>
      </c>
      <c r="C198" s="18"/>
      <c r="D198" s="34"/>
      <c r="E198" s="23"/>
      <c r="F198" s="23"/>
      <c r="G198" s="23"/>
      <c r="H198" s="34">
        <f>I198+J198+K198+L198+M198+N198</f>
        <v>6952.9</v>
      </c>
      <c r="I198" s="34">
        <f aca="true" t="shared" si="40" ref="I198:N198">I199+I200+I201+I202</f>
        <v>0</v>
      </c>
      <c r="J198" s="34">
        <f t="shared" si="40"/>
        <v>6952.9</v>
      </c>
      <c r="K198" s="34">
        <f t="shared" si="40"/>
        <v>0</v>
      </c>
      <c r="L198" s="34">
        <f t="shared" si="40"/>
        <v>0</v>
      </c>
      <c r="M198" s="34">
        <f t="shared" si="40"/>
        <v>0</v>
      </c>
      <c r="N198" s="34">
        <f t="shared" si="40"/>
        <v>0</v>
      </c>
    </row>
    <row r="199" spans="1:14" ht="36.75" customHeight="1">
      <c r="A199" s="9">
        <f t="shared" si="38"/>
        <v>194</v>
      </c>
      <c r="B199" s="18" t="s">
        <v>5</v>
      </c>
      <c r="C199" s="18"/>
      <c r="D199" s="34"/>
      <c r="E199" s="23"/>
      <c r="F199" s="23"/>
      <c r="G199" s="23"/>
      <c r="H199" s="34">
        <f>I199+J199+K199+L199+M199+N199</f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</row>
    <row r="200" spans="1:14" ht="29.25" customHeight="1">
      <c r="A200" s="9">
        <f t="shared" si="38"/>
        <v>195</v>
      </c>
      <c r="B200" s="18" t="s">
        <v>4</v>
      </c>
      <c r="C200" s="18"/>
      <c r="D200" s="34"/>
      <c r="E200" s="23"/>
      <c r="F200" s="23"/>
      <c r="G200" s="23"/>
      <c r="H200" s="34">
        <f>I200+J200+K200+L200+M200+N200</f>
        <v>6573</v>
      </c>
      <c r="I200" s="34">
        <v>0</v>
      </c>
      <c r="J200" s="34">
        <v>6573</v>
      </c>
      <c r="K200" s="34">
        <v>0</v>
      </c>
      <c r="L200" s="34">
        <v>0</v>
      </c>
      <c r="M200" s="34">
        <v>0</v>
      </c>
      <c r="N200" s="34">
        <v>0</v>
      </c>
    </row>
    <row r="201" spans="1:14" ht="24.75" customHeight="1">
      <c r="A201" s="9">
        <f t="shared" si="38"/>
        <v>196</v>
      </c>
      <c r="B201" s="18" t="s">
        <v>10</v>
      </c>
      <c r="C201" s="18"/>
      <c r="D201" s="34"/>
      <c r="E201" s="23"/>
      <c r="F201" s="23"/>
      <c r="G201" s="23"/>
      <c r="H201" s="34">
        <f>I201+J201+K201+L201+M201+N201</f>
        <v>379.9</v>
      </c>
      <c r="I201" s="34">
        <v>0</v>
      </c>
      <c r="J201" s="34">
        <v>379.9</v>
      </c>
      <c r="K201" s="34">
        <v>0</v>
      </c>
      <c r="L201" s="34">
        <v>0</v>
      </c>
      <c r="M201" s="34">
        <v>0</v>
      </c>
      <c r="N201" s="34">
        <v>0</v>
      </c>
    </row>
    <row r="202" spans="1:14" ht="40.5">
      <c r="A202" s="9">
        <f t="shared" si="38"/>
        <v>197</v>
      </c>
      <c r="B202" s="18" t="s">
        <v>11</v>
      </c>
      <c r="C202" s="18"/>
      <c r="D202" s="34"/>
      <c r="E202" s="23"/>
      <c r="F202" s="23"/>
      <c r="G202" s="23"/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</row>
    <row r="203" spans="1:14" ht="99.75" customHeight="1">
      <c r="A203" s="8">
        <f t="shared" si="38"/>
        <v>198</v>
      </c>
      <c r="B203" s="18" t="s">
        <v>90</v>
      </c>
      <c r="C203" s="21" t="s">
        <v>21</v>
      </c>
      <c r="D203" s="38">
        <f>H204</f>
        <v>12849.7</v>
      </c>
      <c r="E203" s="23"/>
      <c r="F203" s="25">
        <v>2018</v>
      </c>
      <c r="G203" s="25">
        <v>2018</v>
      </c>
      <c r="H203" s="34"/>
      <c r="I203" s="34"/>
      <c r="J203" s="34"/>
      <c r="K203" s="34"/>
      <c r="L203" s="34"/>
      <c r="M203" s="34"/>
      <c r="N203" s="34"/>
    </row>
    <row r="204" spans="1:14" ht="45.75" customHeight="1">
      <c r="A204" s="9">
        <f t="shared" si="38"/>
        <v>199</v>
      </c>
      <c r="B204" s="18" t="s">
        <v>39</v>
      </c>
      <c r="C204" s="18"/>
      <c r="D204" s="34"/>
      <c r="E204" s="23"/>
      <c r="F204" s="23"/>
      <c r="G204" s="23"/>
      <c r="H204" s="34">
        <f>I204+J204+K204+L204+M204+N204</f>
        <v>12849.7</v>
      </c>
      <c r="I204" s="34">
        <f aca="true" t="shared" si="41" ref="I204:N204">I205+I206+I207+I208</f>
        <v>0</v>
      </c>
      <c r="J204" s="34">
        <f t="shared" si="41"/>
        <v>12849.7</v>
      </c>
      <c r="K204" s="34">
        <f t="shared" si="41"/>
        <v>0</v>
      </c>
      <c r="L204" s="34">
        <f t="shared" si="41"/>
        <v>0</v>
      </c>
      <c r="M204" s="34">
        <f t="shared" si="41"/>
        <v>0</v>
      </c>
      <c r="N204" s="34">
        <f t="shared" si="41"/>
        <v>0</v>
      </c>
    </row>
    <row r="205" spans="1:14" ht="39" customHeight="1">
      <c r="A205" s="9">
        <f t="shared" si="38"/>
        <v>200</v>
      </c>
      <c r="B205" s="18" t="s">
        <v>5</v>
      </c>
      <c r="C205" s="18"/>
      <c r="D205" s="34"/>
      <c r="E205" s="23"/>
      <c r="F205" s="23"/>
      <c r="G205" s="23"/>
      <c r="H205" s="34">
        <f>I205+J205+K205+L205+M205+N205</f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</row>
    <row r="206" spans="1:14" ht="32.25" customHeight="1">
      <c r="A206" s="9">
        <f t="shared" si="38"/>
        <v>201</v>
      </c>
      <c r="B206" s="18" t="s">
        <v>4</v>
      </c>
      <c r="C206" s="18"/>
      <c r="D206" s="34"/>
      <c r="E206" s="23"/>
      <c r="F206" s="23"/>
      <c r="G206" s="23"/>
      <c r="H206" s="34">
        <f>I206+J206+K206+L206+M206+N206</f>
        <v>11842.1</v>
      </c>
      <c r="I206" s="34">
        <v>0</v>
      </c>
      <c r="J206" s="34">
        <v>11842.1</v>
      </c>
      <c r="K206" s="34">
        <v>0</v>
      </c>
      <c r="L206" s="34">
        <v>0</v>
      </c>
      <c r="M206" s="34">
        <v>0</v>
      </c>
      <c r="N206" s="34">
        <v>0</v>
      </c>
    </row>
    <row r="207" spans="1:14" ht="27" customHeight="1">
      <c r="A207" s="9">
        <f t="shared" si="38"/>
        <v>202</v>
      </c>
      <c r="B207" s="18" t="s">
        <v>10</v>
      </c>
      <c r="C207" s="18"/>
      <c r="D207" s="34"/>
      <c r="E207" s="23"/>
      <c r="F207" s="23"/>
      <c r="G207" s="23"/>
      <c r="H207" s="34">
        <f>I207+J207+K207+L207+M207+N207</f>
        <v>1007.6</v>
      </c>
      <c r="I207" s="34">
        <v>0</v>
      </c>
      <c r="J207" s="34">
        <v>1007.6</v>
      </c>
      <c r="K207" s="34">
        <v>0</v>
      </c>
      <c r="L207" s="34">
        <v>0</v>
      </c>
      <c r="M207" s="34">
        <v>0</v>
      </c>
      <c r="N207" s="34">
        <v>0</v>
      </c>
    </row>
    <row r="208" spans="1:14" ht="40.5">
      <c r="A208" s="9">
        <f t="shared" si="38"/>
        <v>203</v>
      </c>
      <c r="B208" s="18" t="s">
        <v>11</v>
      </c>
      <c r="C208" s="18"/>
      <c r="D208" s="34"/>
      <c r="E208" s="23"/>
      <c r="F208" s="23"/>
      <c r="G208" s="23"/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</row>
    <row r="209" spans="1:14" ht="288.75" customHeight="1">
      <c r="A209" s="8">
        <v>204</v>
      </c>
      <c r="B209" s="20" t="s">
        <v>91</v>
      </c>
      <c r="C209" s="21" t="s">
        <v>21</v>
      </c>
      <c r="D209" s="38">
        <f>H210</f>
        <v>1100</v>
      </c>
      <c r="E209" s="23"/>
      <c r="F209" s="25">
        <v>2018</v>
      </c>
      <c r="G209" s="25">
        <v>2018</v>
      </c>
      <c r="H209" s="34"/>
      <c r="I209" s="34"/>
      <c r="J209" s="34"/>
      <c r="K209" s="34"/>
      <c r="L209" s="34"/>
      <c r="M209" s="34"/>
      <c r="N209" s="34"/>
    </row>
    <row r="210" spans="1:14" ht="42" customHeight="1">
      <c r="A210" s="8">
        <f t="shared" si="38"/>
        <v>205</v>
      </c>
      <c r="B210" s="18" t="s">
        <v>40</v>
      </c>
      <c r="C210" s="18"/>
      <c r="D210" s="34"/>
      <c r="E210" s="23"/>
      <c r="F210" s="23"/>
      <c r="G210" s="23"/>
      <c r="H210" s="34">
        <f>I210+J210+K210+L210+M210+N210</f>
        <v>1100</v>
      </c>
      <c r="I210" s="34">
        <f aca="true" t="shared" si="42" ref="I210:N210">I211+I212+I213+I214</f>
        <v>0</v>
      </c>
      <c r="J210" s="34">
        <f t="shared" si="42"/>
        <v>1100</v>
      </c>
      <c r="K210" s="34">
        <f t="shared" si="42"/>
        <v>0</v>
      </c>
      <c r="L210" s="34">
        <f t="shared" si="42"/>
        <v>0</v>
      </c>
      <c r="M210" s="34">
        <f t="shared" si="42"/>
        <v>0</v>
      </c>
      <c r="N210" s="34">
        <f t="shared" si="42"/>
        <v>0</v>
      </c>
    </row>
    <row r="211" spans="1:14" ht="37.5" customHeight="1">
      <c r="A211" s="9">
        <f t="shared" si="38"/>
        <v>206</v>
      </c>
      <c r="B211" s="18" t="s">
        <v>5</v>
      </c>
      <c r="C211" s="18"/>
      <c r="D211" s="34"/>
      <c r="E211" s="23"/>
      <c r="F211" s="23"/>
      <c r="G211" s="23"/>
      <c r="H211" s="34">
        <f>I211+J211+K211+L211+M211+N211</f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</row>
    <row r="212" spans="1:14" ht="30.75" customHeight="1">
      <c r="A212" s="9">
        <f t="shared" si="38"/>
        <v>207</v>
      </c>
      <c r="B212" s="18" t="s">
        <v>4</v>
      </c>
      <c r="C212" s="18"/>
      <c r="D212" s="34"/>
      <c r="E212" s="23"/>
      <c r="F212" s="23"/>
      <c r="G212" s="23"/>
      <c r="H212" s="34">
        <f>I212+J212+K212+L212+M212+N212</f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</row>
    <row r="213" spans="1:14" ht="26.25" customHeight="1">
      <c r="A213" s="9">
        <f t="shared" si="38"/>
        <v>208</v>
      </c>
      <c r="B213" s="18" t="s">
        <v>10</v>
      </c>
      <c r="C213" s="18"/>
      <c r="D213" s="34"/>
      <c r="E213" s="23"/>
      <c r="F213" s="23"/>
      <c r="G213" s="23"/>
      <c r="H213" s="34">
        <f>I213+J213+K213+L213+M213+N213</f>
        <v>1100</v>
      </c>
      <c r="I213" s="34">
        <v>0</v>
      </c>
      <c r="J213" s="34">
        <v>1100</v>
      </c>
      <c r="K213" s="34">
        <v>0</v>
      </c>
      <c r="L213" s="34">
        <v>0</v>
      </c>
      <c r="M213" s="34">
        <v>0</v>
      </c>
      <c r="N213" s="34">
        <v>0</v>
      </c>
    </row>
    <row r="214" spans="1:14" ht="40.5">
      <c r="A214" s="9">
        <f t="shared" si="38"/>
        <v>209</v>
      </c>
      <c r="B214" s="18" t="s">
        <v>11</v>
      </c>
      <c r="C214" s="18"/>
      <c r="D214" s="34"/>
      <c r="E214" s="23"/>
      <c r="F214" s="23"/>
      <c r="G214" s="23"/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</row>
    <row r="215" spans="1:14" ht="20.25">
      <c r="A215" s="27"/>
      <c r="B215" s="28"/>
      <c r="C215" s="29"/>
      <c r="D215" s="39"/>
      <c r="E215" s="28"/>
      <c r="F215" s="28"/>
      <c r="G215" s="28"/>
      <c r="H215" s="28"/>
      <c r="I215" s="28"/>
      <c r="J215" s="28"/>
      <c r="K215" s="28"/>
      <c r="L215" s="28"/>
      <c r="M215" s="28"/>
      <c r="N215" s="28"/>
    </row>
    <row r="216" spans="1:14" ht="20.25">
      <c r="A216" s="27"/>
      <c r="B216" s="28"/>
      <c r="C216" s="29"/>
      <c r="D216" s="39"/>
      <c r="E216" s="28"/>
      <c r="F216" s="28"/>
      <c r="G216" s="28"/>
      <c r="H216" s="28"/>
      <c r="I216" s="28"/>
      <c r="J216" s="28"/>
      <c r="K216" s="28"/>
      <c r="L216" s="28"/>
      <c r="M216" s="28"/>
      <c r="N216" s="28"/>
    </row>
    <row r="217" spans="1:14" ht="20.25">
      <c r="A217" s="27"/>
      <c r="B217" s="28"/>
      <c r="C217" s="29"/>
      <c r="D217" s="39"/>
      <c r="E217" s="28"/>
      <c r="F217" s="28"/>
      <c r="G217" s="28"/>
      <c r="H217" s="28"/>
      <c r="I217" s="28"/>
      <c r="J217" s="28"/>
      <c r="K217" s="28"/>
      <c r="L217" s="28"/>
      <c r="M217" s="28"/>
      <c r="N217" s="28"/>
    </row>
    <row r="218" spans="1:14" ht="20.25">
      <c r="A218" s="27"/>
      <c r="B218" s="28"/>
      <c r="C218" s="29"/>
      <c r="D218" s="39"/>
      <c r="E218" s="28"/>
      <c r="F218" s="28"/>
      <c r="G218" s="28"/>
      <c r="H218" s="28"/>
      <c r="I218" s="28"/>
      <c r="J218" s="28"/>
      <c r="K218" s="28"/>
      <c r="L218" s="28"/>
      <c r="M218" s="28"/>
      <c r="N218" s="28"/>
    </row>
    <row r="219" spans="1:14" ht="20.25">
      <c r="A219" s="27"/>
      <c r="B219" s="28"/>
      <c r="C219" s="29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</row>
    <row r="220" spans="1:14" ht="20.25">
      <c r="A220" s="27"/>
      <c r="B220" s="28"/>
      <c r="C220" s="29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</row>
    <row r="221" spans="1:14" ht="20.25">
      <c r="A221" s="27"/>
      <c r="B221" s="28"/>
      <c r="C221" s="29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</row>
    <row r="223" ht="15.75">
      <c r="K223" s="51"/>
    </row>
  </sheetData>
  <sheetProtection/>
  <mergeCells count="10">
    <mergeCell ref="K1:N1"/>
    <mergeCell ref="B11:N11"/>
    <mergeCell ref="B83:N83"/>
    <mergeCell ref="A2:N2"/>
    <mergeCell ref="A3:A4"/>
    <mergeCell ref="B3:B4"/>
    <mergeCell ref="C3:C4"/>
    <mergeCell ref="D3:E3"/>
    <mergeCell ref="F3:G3"/>
    <mergeCell ref="H3:N3"/>
  </mergeCells>
  <printOptions/>
  <pageMargins left="0.8661417322834646" right="0.3937007874015748" top="1.0236220472440944" bottom="0.7874015748031497" header="0" footer="0.1968503937007874"/>
  <pageSetup horizontalDpi="600" verticalDpi="600" orientation="landscape" paperSize="9" scale="64" r:id="rId1"/>
  <headerFooter differentFirst="1" alignWithMargins="0">
    <oddHeader>&amp;C&amp;P</oddHeader>
  </headerFooter>
  <rowBreaks count="1" manualBreakCount="1">
    <brk id="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2017-08-16T07:08:56Z</cp:lastPrinted>
  <dcterms:created xsi:type="dcterms:W3CDTF">2006-09-16T00:00:00Z</dcterms:created>
  <dcterms:modified xsi:type="dcterms:W3CDTF">2017-08-18T03:50:17Z</dcterms:modified>
  <cp:category/>
  <cp:version/>
  <cp:contentType/>
  <cp:contentStatus/>
</cp:coreProperties>
</file>