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24" yWindow="60" windowWidth="15600" windowHeight="11472" activeTab="0"/>
  </bookViews>
  <sheets>
    <sheet name="2023-2027" sheetId="1" r:id="rId1"/>
  </sheets>
  <definedNames>
    <definedName name="_xlnm.Print_Area" localSheetId="0">'2023-2027'!$A$1:$N$51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4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вычесть кассовый расход
</t>
        </r>
      </text>
    </comment>
    <comment ref="K5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вычесть кассовый расход
</t>
        </r>
      </text>
    </comment>
  </commentList>
</comments>
</file>

<file path=xl/sharedStrings.xml><?xml version="1.0" encoding="utf-8"?>
<sst xmlns="http://schemas.openxmlformats.org/spreadsheetml/2006/main" count="62" uniqueCount="40">
  <si>
    <t xml:space="preserve">           Объемы финансирования, тыс. рублей            </t>
  </si>
  <si>
    <t>начало</t>
  </si>
  <si>
    <t xml:space="preserve">ввод (завер-шение) 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</si>
  <si>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</si>
  <si>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</si>
  <si>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</si>
  <si>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</si>
  <si>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</si>
  <si>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</si>
  <si>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2016 год</t>
  </si>
  <si>
    <t>ВСЕГО по объекту 2, в том числе: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</si>
  <si>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</si>
  <si>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</si>
  <si>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</si>
  <si>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</si>
  <si>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</si>
  <si>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</si>
  <si>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объекта,      
 тыс. рублей:
</t>
  </si>
  <si>
    <t xml:space="preserve">Сроки  строительства, год 
(проектно-    
сметных работ, экспертизы    
проектно-     
сметной доку-ментации) 
</t>
  </si>
  <si>
    <t>г.Артемовский, ул.Акулова</t>
  </si>
  <si>
    <t xml:space="preserve"> г.Артемовский, ул.Терешковой</t>
  </si>
  <si>
    <t>п.Буланаш, ул.Кутузова</t>
  </si>
  <si>
    <t>г.Артемовский, ул.Мира</t>
  </si>
  <si>
    <t>Всего</t>
  </si>
  <si>
    <t>2023 год</t>
  </si>
  <si>
    <t>2024 год</t>
  </si>
  <si>
    <r>
      <t xml:space="preserve">Перечень 
объектов капитального строительства для бюджетных инвестиций к муниципальной программе «Реализация приоритетных проектов в строительном комплексе Артемовского городского округа </t>
    </r>
    <r>
      <rPr>
        <b/>
        <sz val="14"/>
        <rFont val="Liberation Serif"/>
        <family val="1"/>
      </rPr>
      <t>до 2027 года</t>
    </r>
    <r>
      <rPr>
        <b/>
        <sz val="14"/>
        <color indexed="8"/>
        <rFont val="Liberation Serif"/>
        <family val="1"/>
      </rPr>
      <t xml:space="preserve">»                                                        </t>
    </r>
  </si>
  <si>
    <t>2025 год</t>
  </si>
  <si>
    <t>2026 год</t>
  </si>
  <si>
    <t>2027 год</t>
  </si>
  <si>
    <t>Объект 1. Реконструкция стадиона «Локомотив»</t>
  </si>
  <si>
    <t>Объект 1. Строительство здания физкультурно-оздоровительного комплекса по ул.Терешковой в г.Артемовский</t>
  </si>
  <si>
    <t>Объект 2. Строительство жилого дома на 30 квартир в п.Буланаш в целях переселения граждан из жилых помещений, признанных непригодными для проживания и (или) с высоким уровнем износа</t>
  </si>
  <si>
    <t>Объект 2. Строительство 5-этажного двухсекционного пристроя к 92-квартирному жилому дому по ул.Мира, 33 в г.Артемовский</t>
  </si>
  <si>
    <t xml:space="preserve">Приложение №  3                                    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округа до 2027 года»                                                                                                                                                                                            </t>
  </si>
  <si>
    <t>Объект 3. Реконструкция стадиона  «Локомотив»</t>
  </si>
  <si>
    <t>ВСЕГО по объекту 3, в том числе:</t>
  </si>
  <si>
    <t>Объект 4. Строительство жилого дома на 30 квартир в п. Буланаш в целях переселения граждан из жилых помещений, признанных непригодными для проживания и (или) с высоким уровнем износа</t>
  </si>
  <si>
    <t>п. Буланаш</t>
  </si>
  <si>
    <t xml:space="preserve">Приложение 2  
к постановлению Администрации                                                                                              
Артемовского городского округа   
от____________№_________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</si>
</sst>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color indexed="8"/>
      <name val="Liberation Serif"/>
      <family val="1"/>
    </font>
    <font>
      <b/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Liberation Serif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Liberation Serif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right" wrapText="1"/>
    </xf>
    <xf numFmtId="173" fontId="8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 wrapText="1"/>
    </xf>
    <xf numFmtId="0" fontId="7" fillId="32" borderId="10" xfId="0" applyFont="1" applyFill="1" applyBorder="1" applyAlignment="1">
      <alignment horizontal="center"/>
    </xf>
    <xf numFmtId="173" fontId="8" fillId="32" borderId="10" xfId="0" applyNumberFormat="1" applyFont="1" applyFill="1" applyBorder="1" applyAlignment="1">
      <alignment horizontal="right" wrapText="1"/>
    </xf>
    <xf numFmtId="173" fontId="8" fillId="32" borderId="10" xfId="0" applyNumberFormat="1" applyFont="1" applyFill="1" applyBorder="1" applyAlignment="1">
      <alignment/>
    </xf>
    <xf numFmtId="173" fontId="8" fillId="32" borderId="10" xfId="0" applyNumberFormat="1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/>
    </xf>
    <xf numFmtId="0" fontId="45" fillId="0" borderId="10" xfId="0" applyNumberFormat="1" applyFont="1" applyFill="1" applyBorder="1" applyAlignment="1">
      <alignment horizontal="center" vertical="center"/>
    </xf>
    <xf numFmtId="173" fontId="45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 horizontal="center"/>
    </xf>
    <xf numFmtId="173" fontId="2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/>
    </xf>
    <xf numFmtId="2" fontId="45" fillId="0" borderId="10" xfId="0" applyNumberFormat="1" applyFont="1" applyFill="1" applyBorder="1" applyAlignment="1">
      <alignment/>
    </xf>
    <xf numFmtId="173" fontId="45" fillId="32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173" fontId="45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wrapText="1"/>
    </xf>
    <xf numFmtId="173" fontId="45" fillId="0" borderId="10" xfId="0" applyNumberFormat="1" applyFont="1" applyFill="1" applyBorder="1" applyAlignment="1">
      <alignment wrapText="1"/>
    </xf>
    <xf numFmtId="173" fontId="45" fillId="32" borderId="10" xfId="0" applyNumberFormat="1" applyFont="1" applyFill="1" applyBorder="1" applyAlignment="1">
      <alignment wrapText="1"/>
    </xf>
    <xf numFmtId="173" fontId="45" fillId="0" borderId="10" xfId="0" applyNumberFormat="1" applyFont="1" applyFill="1" applyBorder="1" applyAlignment="1">
      <alignment horizontal="right" wrapText="1"/>
    </xf>
    <xf numFmtId="0" fontId="8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center" vertical="center" wrapText="1"/>
    </xf>
    <xf numFmtId="173" fontId="8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/>
    </xf>
    <xf numFmtId="0" fontId="8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wrapText="1"/>
    </xf>
    <xf numFmtId="4" fontId="45" fillId="32" borderId="10" xfId="0" applyNumberFormat="1" applyFont="1" applyFill="1" applyBorder="1" applyAlignment="1">
      <alignment/>
    </xf>
    <xf numFmtId="0" fontId="45" fillId="32" borderId="10" xfId="0" applyFont="1" applyFill="1" applyBorder="1" applyAlignment="1">
      <alignment horizontal="center" wrapText="1"/>
    </xf>
    <xf numFmtId="0" fontId="4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/>
    </xf>
    <xf numFmtId="173" fontId="45" fillId="32" borderId="10" xfId="0" applyNumberFormat="1" applyFont="1" applyFill="1" applyBorder="1" applyAlignment="1">
      <alignment vertical="center"/>
    </xf>
    <xf numFmtId="173" fontId="8" fillId="32" borderId="10" xfId="0" applyNumberFormat="1" applyFont="1" applyFill="1" applyBorder="1" applyAlignment="1">
      <alignment vertical="center"/>
    </xf>
    <xf numFmtId="0" fontId="45" fillId="32" borderId="10" xfId="0" applyFont="1" applyFill="1" applyBorder="1" applyAlignment="1">
      <alignment horizontal="center" vertical="center"/>
    </xf>
    <xf numFmtId="173" fontId="8" fillId="32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97" zoomScaleNormal="97" workbookViewId="0" topLeftCell="A2">
      <selection activeCell="K3" sqref="K3:N3"/>
    </sheetView>
  </sheetViews>
  <sheetFormatPr defaultColWidth="9.140625" defaultRowHeight="15"/>
  <cols>
    <col min="1" max="1" width="7.57421875" style="69" customWidth="1"/>
    <col min="2" max="2" width="34.28125" style="1" customWidth="1"/>
    <col min="3" max="3" width="19.28125" style="2" customWidth="1"/>
    <col min="4" max="4" width="13.421875" style="1" customWidth="1"/>
    <col min="5" max="5" width="11.28125" style="1" customWidth="1"/>
    <col min="6" max="6" width="10.00390625" style="1" customWidth="1"/>
    <col min="7" max="7" width="9.7109375" style="26" customWidth="1"/>
    <col min="8" max="8" width="15.421875" style="1" customWidth="1"/>
    <col min="9" max="9" width="13.7109375" style="1" customWidth="1"/>
    <col min="10" max="10" width="13.7109375" style="1" hidden="1" customWidth="1"/>
    <col min="11" max="11" width="14.28125" style="17" customWidth="1"/>
    <col min="12" max="12" width="15.00390625" style="17" customWidth="1"/>
    <col min="13" max="13" width="15.140625" style="17" customWidth="1"/>
    <col min="14" max="14" width="14.28125" style="1" customWidth="1"/>
    <col min="15" max="15" width="9.140625" style="1" customWidth="1"/>
    <col min="16" max="16" width="16.7109375" style="1" customWidth="1"/>
    <col min="17" max="16384" width="9.140625" style="1" customWidth="1"/>
  </cols>
  <sheetData>
    <row r="1" spans="7:14" ht="21" customHeight="1" hidden="1">
      <c r="G1" s="26" t="s">
        <v>13</v>
      </c>
      <c r="H1" s="4"/>
      <c r="I1" s="4"/>
      <c r="J1" s="4"/>
      <c r="K1" s="82" t="s">
        <v>14</v>
      </c>
      <c r="L1" s="82"/>
      <c r="M1" s="82"/>
      <c r="N1" s="82"/>
    </row>
    <row r="2" spans="8:14" ht="81.75" customHeight="1">
      <c r="H2" s="4"/>
      <c r="I2" s="4"/>
      <c r="J2" s="4"/>
      <c r="K2" s="81" t="s">
        <v>39</v>
      </c>
      <c r="L2" s="81"/>
      <c r="M2" s="81"/>
      <c r="N2" s="81"/>
    </row>
    <row r="3" spans="1:14" ht="100.5" customHeight="1">
      <c r="A3" s="70"/>
      <c r="B3" s="5"/>
      <c r="C3" s="6"/>
      <c r="D3" s="5"/>
      <c r="E3" s="5"/>
      <c r="F3" s="5"/>
      <c r="G3" s="27"/>
      <c r="H3" s="7"/>
      <c r="I3" s="7"/>
      <c r="J3" s="7"/>
      <c r="K3" s="83" t="s">
        <v>34</v>
      </c>
      <c r="L3" s="83"/>
      <c r="M3" s="83"/>
      <c r="N3" s="83"/>
    </row>
    <row r="4" spans="1:14" ht="55.5" customHeight="1">
      <c r="A4" s="84" t="s">
        <v>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s="3" customFormat="1" ht="168.75" customHeight="1">
      <c r="A5" s="85" t="s">
        <v>16</v>
      </c>
      <c r="B5" s="79" t="s">
        <v>5</v>
      </c>
      <c r="C5" s="79" t="s">
        <v>6</v>
      </c>
      <c r="D5" s="79" t="s">
        <v>17</v>
      </c>
      <c r="E5" s="79"/>
      <c r="F5" s="79" t="s">
        <v>18</v>
      </c>
      <c r="G5" s="79"/>
      <c r="H5" s="80" t="s">
        <v>0</v>
      </c>
      <c r="I5" s="80"/>
      <c r="J5" s="80"/>
      <c r="K5" s="80"/>
      <c r="L5" s="80"/>
      <c r="M5" s="80"/>
      <c r="N5" s="80"/>
    </row>
    <row r="6" spans="1:14" ht="159" customHeight="1">
      <c r="A6" s="85"/>
      <c r="B6" s="79"/>
      <c r="C6" s="79"/>
      <c r="D6" s="18" t="s">
        <v>12</v>
      </c>
      <c r="E6" s="18" t="s">
        <v>15</v>
      </c>
      <c r="F6" s="18" t="s">
        <v>1</v>
      </c>
      <c r="G6" s="28" t="s">
        <v>2</v>
      </c>
      <c r="H6" s="9" t="s">
        <v>23</v>
      </c>
      <c r="I6" s="9" t="s">
        <v>24</v>
      </c>
      <c r="J6" s="9" t="s">
        <v>9</v>
      </c>
      <c r="K6" s="19" t="s">
        <v>25</v>
      </c>
      <c r="L6" s="19" t="s">
        <v>27</v>
      </c>
      <c r="M6" s="19" t="s">
        <v>28</v>
      </c>
      <c r="N6" s="9" t="s">
        <v>29</v>
      </c>
    </row>
    <row r="7" spans="1:14" ht="21.75" customHeight="1">
      <c r="A7" s="71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29">
        <v>7</v>
      </c>
      <c r="H7" s="8">
        <v>8</v>
      </c>
      <c r="I7" s="8">
        <v>9</v>
      </c>
      <c r="J7" s="8">
        <v>10</v>
      </c>
      <c r="K7" s="13">
        <v>11</v>
      </c>
      <c r="L7" s="13">
        <v>12</v>
      </c>
      <c r="M7" s="13">
        <v>13</v>
      </c>
      <c r="N7" s="8">
        <v>14</v>
      </c>
    </row>
    <row r="8" spans="1:14" ht="36">
      <c r="A8" s="34">
        <v>1</v>
      </c>
      <c r="B8" s="30" t="s">
        <v>11</v>
      </c>
      <c r="C8" s="31"/>
      <c r="D8" s="32"/>
      <c r="E8" s="32"/>
      <c r="F8" s="32"/>
      <c r="G8" s="32"/>
      <c r="H8" s="51">
        <f>H23+H38+H43+H48</f>
        <v>211624.8</v>
      </c>
      <c r="I8" s="51">
        <f>I13+I18+I23+I28+I33+I43+I38+I48</f>
        <v>624.8</v>
      </c>
      <c r="J8" s="51" t="e">
        <f>SUM(J9:J11)</f>
        <v>#REF!</v>
      </c>
      <c r="K8" s="51">
        <v>0</v>
      </c>
      <c r="L8" s="51">
        <v>0</v>
      </c>
      <c r="M8" s="51">
        <f>M13+M18+M23+M28+M33+M43+M38</f>
        <v>10000</v>
      </c>
      <c r="N8" s="51">
        <f>N13+N18+N23+N28+N33+N43+N38</f>
        <v>201000</v>
      </c>
    </row>
    <row r="9" spans="1:14" ht="29.25" customHeight="1">
      <c r="A9" s="34">
        <v>2</v>
      </c>
      <c r="B9" s="30" t="s">
        <v>4</v>
      </c>
      <c r="C9" s="31"/>
      <c r="D9" s="32"/>
      <c r="E9" s="32"/>
      <c r="F9" s="32"/>
      <c r="G9" s="32"/>
      <c r="H9" s="51">
        <f>I9</f>
        <v>0</v>
      </c>
      <c r="I9" s="51">
        <f>I14+I19+I24+I29+I34+I44+I39</f>
        <v>0</v>
      </c>
      <c r="J9" s="51" t="e">
        <f>#REF!+J14+J19+J24+#REF!+J29+J34+J39</f>
        <v>#REF!</v>
      </c>
      <c r="K9" s="51">
        <f aca="true" t="shared" si="0" ref="K9:N10">K14+K19+M24+K29+K34+K44+K39</f>
        <v>0</v>
      </c>
      <c r="L9" s="51">
        <f t="shared" si="0"/>
        <v>0</v>
      </c>
      <c r="M9" s="51">
        <f t="shared" si="0"/>
        <v>0</v>
      </c>
      <c r="N9" s="51">
        <f t="shared" si="0"/>
        <v>0</v>
      </c>
    </row>
    <row r="10" spans="1:14" ht="30.75" customHeight="1">
      <c r="A10" s="34">
        <v>3</v>
      </c>
      <c r="B10" s="30" t="s">
        <v>3</v>
      </c>
      <c r="C10" s="31"/>
      <c r="D10" s="32"/>
      <c r="E10" s="32"/>
      <c r="F10" s="32"/>
      <c r="G10" s="32"/>
      <c r="H10" s="51">
        <f>H25+H40+H45+H50</f>
        <v>186600</v>
      </c>
      <c r="I10" s="51">
        <f>I15+I20+I25+I30+I35+I45+I40</f>
        <v>0</v>
      </c>
      <c r="J10" s="51" t="e">
        <f>#REF!+J15+J20+J25+#REF!+J30+J35+J40</f>
        <v>#REF!</v>
      </c>
      <c r="K10" s="51">
        <f t="shared" si="0"/>
        <v>0</v>
      </c>
      <c r="L10" s="51">
        <v>0</v>
      </c>
      <c r="M10" s="51">
        <f t="shared" si="0"/>
        <v>0</v>
      </c>
      <c r="N10" s="51">
        <f>N15+N20+N25+N30+N35+N45+N40</f>
        <v>186600</v>
      </c>
    </row>
    <row r="11" spans="1:16" ht="24" customHeight="1">
      <c r="A11" s="34">
        <v>4</v>
      </c>
      <c r="B11" s="30" t="s">
        <v>8</v>
      </c>
      <c r="C11" s="31"/>
      <c r="D11" s="32"/>
      <c r="E11" s="32"/>
      <c r="F11" s="32"/>
      <c r="G11" s="32"/>
      <c r="H11" s="51">
        <f>H26+H41+H46+H51</f>
        <v>25024.8</v>
      </c>
      <c r="I11" s="51">
        <f>I16+I21+I26+I31+I36+I46+I41+I51</f>
        <v>624.8</v>
      </c>
      <c r="J11" s="51" t="e">
        <f>#REF!+J16+J21+J26+#REF!+J31+J36+J41+#REF!</f>
        <v>#REF!</v>
      </c>
      <c r="K11" s="51">
        <v>0</v>
      </c>
      <c r="L11" s="51">
        <v>0</v>
      </c>
      <c r="M11" s="51">
        <f>M16+M21+M26+M31+M36+M46+M41</f>
        <v>10000</v>
      </c>
      <c r="N11" s="51">
        <f>N16+N21+N26+N31+N36+N46+N41</f>
        <v>14400</v>
      </c>
      <c r="P11" s="33"/>
    </row>
    <row r="12" spans="1:14" s="17" customFormat="1" ht="21" customHeight="1" hidden="1">
      <c r="A12" s="34">
        <v>5</v>
      </c>
      <c r="B12" s="35" t="s">
        <v>30</v>
      </c>
      <c r="C12" s="36" t="s">
        <v>19</v>
      </c>
      <c r="D12" s="37">
        <f>H13</f>
        <v>0</v>
      </c>
      <c r="E12" s="38"/>
      <c r="F12" s="39">
        <v>2023</v>
      </c>
      <c r="G12" s="40">
        <v>2024</v>
      </c>
      <c r="H12" s="41"/>
      <c r="I12" s="41"/>
      <c r="J12" s="41"/>
      <c r="K12" s="41"/>
      <c r="L12" s="41"/>
      <c r="M12" s="41"/>
      <c r="N12" s="41"/>
    </row>
    <row r="13" spans="1:14" ht="21" customHeight="1" hidden="1">
      <c r="A13" s="34">
        <v>6</v>
      </c>
      <c r="B13" s="30" t="s">
        <v>7</v>
      </c>
      <c r="C13" s="30"/>
      <c r="D13" s="22"/>
      <c r="E13" s="42"/>
      <c r="F13" s="31"/>
      <c r="G13" s="31"/>
      <c r="H13" s="25">
        <f>I13+J13+K13+L13+M13+N13</f>
        <v>0</v>
      </c>
      <c r="I13" s="25">
        <f>I14+I15+I16</f>
        <v>0</v>
      </c>
      <c r="J13" s="25">
        <f>J14+J15+J16</f>
        <v>0</v>
      </c>
      <c r="K13" s="43">
        <f>K14+K15+K16</f>
        <v>0</v>
      </c>
      <c r="L13" s="43">
        <f>L14+L15+L16</f>
        <v>0</v>
      </c>
      <c r="M13" s="43">
        <v>0</v>
      </c>
      <c r="N13" s="25">
        <v>0</v>
      </c>
    </row>
    <row r="14" spans="1:14" ht="21" customHeight="1" hidden="1">
      <c r="A14" s="34">
        <v>7</v>
      </c>
      <c r="B14" s="30" t="s">
        <v>4</v>
      </c>
      <c r="C14" s="30"/>
      <c r="D14" s="22"/>
      <c r="E14" s="44"/>
      <c r="F14" s="31"/>
      <c r="G14" s="31"/>
      <c r="H14" s="25">
        <f>I14+J14+K14+L14+M14+N14</f>
        <v>0</v>
      </c>
      <c r="I14" s="25">
        <v>0</v>
      </c>
      <c r="J14" s="25">
        <v>0</v>
      </c>
      <c r="K14" s="43">
        <v>0</v>
      </c>
      <c r="L14" s="43">
        <v>0</v>
      </c>
      <c r="M14" s="43">
        <v>0</v>
      </c>
      <c r="N14" s="25">
        <v>0</v>
      </c>
    </row>
    <row r="15" spans="1:14" ht="21" customHeight="1" hidden="1">
      <c r="A15" s="34">
        <v>8</v>
      </c>
      <c r="B15" s="30" t="s">
        <v>3</v>
      </c>
      <c r="C15" s="30"/>
      <c r="D15" s="22"/>
      <c r="E15" s="44"/>
      <c r="F15" s="31"/>
      <c r="G15" s="31"/>
      <c r="H15" s="25">
        <f>I15+J15+K15+L15+M15+N15</f>
        <v>0</v>
      </c>
      <c r="I15" s="25">
        <v>0</v>
      </c>
      <c r="J15" s="25">
        <v>0</v>
      </c>
      <c r="K15" s="43">
        <v>0</v>
      </c>
      <c r="L15" s="43">
        <v>0</v>
      </c>
      <c r="M15" s="43">
        <v>0</v>
      </c>
      <c r="N15" s="25">
        <v>0</v>
      </c>
    </row>
    <row r="16" spans="1:14" ht="21" customHeight="1" hidden="1">
      <c r="A16" s="34">
        <v>9</v>
      </c>
      <c r="B16" s="30" t="s">
        <v>8</v>
      </c>
      <c r="C16" s="30"/>
      <c r="D16" s="22"/>
      <c r="E16" s="44"/>
      <c r="F16" s="31"/>
      <c r="G16" s="31"/>
      <c r="H16" s="25">
        <f>SUM(I16:N16)</f>
        <v>0</v>
      </c>
      <c r="I16" s="25">
        <v>0</v>
      </c>
      <c r="J16" s="25">
        <v>0</v>
      </c>
      <c r="K16" s="43">
        <v>0</v>
      </c>
      <c r="L16" s="43">
        <v>0</v>
      </c>
      <c r="M16" s="43">
        <v>0</v>
      </c>
      <c r="N16" s="25">
        <v>0</v>
      </c>
    </row>
    <row r="17" spans="1:14" s="55" customFormat="1" ht="21" customHeight="1" hidden="1">
      <c r="A17" s="34"/>
      <c r="B17" s="52"/>
      <c r="C17" s="53"/>
      <c r="D17" s="54"/>
      <c r="E17" s="46"/>
      <c r="F17" s="47"/>
      <c r="G17" s="47"/>
      <c r="H17" s="11"/>
      <c r="I17" s="11"/>
      <c r="J17" s="11"/>
      <c r="K17" s="11"/>
      <c r="L17" s="11"/>
      <c r="M17" s="11"/>
      <c r="N17" s="11"/>
    </row>
    <row r="18" spans="1:14" ht="21" customHeight="1" hidden="1">
      <c r="A18" s="34"/>
      <c r="B18" s="30"/>
      <c r="C18" s="30"/>
      <c r="D18" s="45"/>
      <c r="E18" s="44"/>
      <c r="F18" s="31"/>
      <c r="G18" s="50"/>
      <c r="H18" s="11"/>
      <c r="I18" s="11"/>
      <c r="J18" s="11"/>
      <c r="K18" s="15"/>
      <c r="L18" s="15"/>
      <c r="M18" s="15"/>
      <c r="N18" s="11"/>
    </row>
    <row r="19" spans="1:14" ht="21" customHeight="1" hidden="1">
      <c r="A19" s="34"/>
      <c r="B19" s="30"/>
      <c r="C19" s="30"/>
      <c r="D19" s="45"/>
      <c r="E19" s="44"/>
      <c r="F19" s="31"/>
      <c r="G19" s="50"/>
      <c r="H19" s="11"/>
      <c r="I19" s="11"/>
      <c r="J19" s="11"/>
      <c r="K19" s="15"/>
      <c r="L19" s="15"/>
      <c r="M19" s="15"/>
      <c r="N19" s="11"/>
    </row>
    <row r="20" spans="1:14" ht="21" customHeight="1" hidden="1">
      <c r="A20" s="34"/>
      <c r="B20" s="30"/>
      <c r="C20" s="30"/>
      <c r="D20" s="45"/>
      <c r="E20" s="44"/>
      <c r="F20" s="31"/>
      <c r="G20" s="50"/>
      <c r="H20" s="10"/>
      <c r="I20" s="10"/>
      <c r="J20" s="10"/>
      <c r="K20" s="14"/>
      <c r="L20" s="14"/>
      <c r="M20" s="14"/>
      <c r="N20" s="10"/>
    </row>
    <row r="21" spans="1:14" ht="21" customHeight="1" hidden="1">
      <c r="A21" s="34"/>
      <c r="B21" s="30"/>
      <c r="C21" s="30"/>
      <c r="D21" s="45"/>
      <c r="E21" s="44"/>
      <c r="F21" s="31"/>
      <c r="G21" s="50"/>
      <c r="H21" s="10"/>
      <c r="I21" s="10"/>
      <c r="J21" s="10"/>
      <c r="K21" s="14"/>
      <c r="L21" s="14"/>
      <c r="M21" s="14"/>
      <c r="N21" s="10"/>
    </row>
    <row r="22" spans="1:14" s="55" customFormat="1" ht="72">
      <c r="A22" s="34">
        <v>5</v>
      </c>
      <c r="B22" s="72" t="s">
        <v>31</v>
      </c>
      <c r="C22" s="72" t="s">
        <v>20</v>
      </c>
      <c r="D22" s="63">
        <f>H23</f>
        <v>119250</v>
      </c>
      <c r="E22" s="73"/>
      <c r="F22" s="74">
        <v>2024</v>
      </c>
      <c r="G22" s="74">
        <v>2026</v>
      </c>
      <c r="H22" s="75"/>
      <c r="I22" s="75"/>
      <c r="J22" s="75"/>
      <c r="K22" s="75"/>
      <c r="L22" s="75"/>
      <c r="M22" s="75"/>
      <c r="N22" s="75"/>
    </row>
    <row r="23" spans="1:14" ht="39" customHeight="1">
      <c r="A23" s="34">
        <v>6</v>
      </c>
      <c r="B23" s="72" t="s">
        <v>7</v>
      </c>
      <c r="C23" s="72"/>
      <c r="D23" s="76"/>
      <c r="E23" s="73"/>
      <c r="F23" s="74"/>
      <c r="G23" s="77"/>
      <c r="H23" s="78">
        <f>SUM(I23:N23)</f>
        <v>119250</v>
      </c>
      <c r="I23" s="78">
        <f>SUM(I24:I26)</f>
        <v>250</v>
      </c>
      <c r="J23" s="78">
        <f>SUM(J24:J26)</f>
        <v>0</v>
      </c>
      <c r="K23" s="16">
        <f aca="true" t="shared" si="1" ref="K23:L26">K24+K25+K26</f>
        <v>0</v>
      </c>
      <c r="L23" s="16">
        <f t="shared" si="1"/>
        <v>0</v>
      </c>
      <c r="M23" s="78">
        <f>SUM(M24:M26)</f>
        <v>5000</v>
      </c>
      <c r="N23" s="78">
        <f>SUM(N24:N26)</f>
        <v>114000</v>
      </c>
    </row>
    <row r="24" spans="1:14" ht="21" customHeight="1">
      <c r="A24" s="34">
        <v>7</v>
      </c>
      <c r="B24" s="66" t="s">
        <v>4</v>
      </c>
      <c r="C24" s="72"/>
      <c r="D24" s="76"/>
      <c r="E24" s="73"/>
      <c r="F24" s="74"/>
      <c r="G24" s="77"/>
      <c r="H24" s="78">
        <f>SUM(I24:N24)</f>
        <v>0</v>
      </c>
      <c r="I24" s="78">
        <v>0</v>
      </c>
      <c r="J24" s="78">
        <v>0</v>
      </c>
      <c r="K24" s="16">
        <f t="shared" si="1"/>
        <v>0</v>
      </c>
      <c r="L24" s="16">
        <f t="shared" si="1"/>
        <v>0</v>
      </c>
      <c r="M24" s="78">
        <v>0</v>
      </c>
      <c r="N24" s="78">
        <v>0</v>
      </c>
    </row>
    <row r="25" spans="1:14" ht="27.75" customHeight="1">
      <c r="A25" s="34">
        <v>8</v>
      </c>
      <c r="B25" s="66" t="s">
        <v>3</v>
      </c>
      <c r="C25" s="72"/>
      <c r="D25" s="76"/>
      <c r="E25" s="73"/>
      <c r="F25" s="74"/>
      <c r="G25" s="77"/>
      <c r="H25" s="78">
        <f>SUM(I25:N25)</f>
        <v>108300</v>
      </c>
      <c r="I25" s="78">
        <v>0</v>
      </c>
      <c r="J25" s="78">
        <v>0</v>
      </c>
      <c r="K25" s="16">
        <f t="shared" si="1"/>
        <v>0</v>
      </c>
      <c r="L25" s="16">
        <f t="shared" si="1"/>
        <v>0</v>
      </c>
      <c r="M25" s="78">
        <v>0</v>
      </c>
      <c r="N25" s="78">
        <v>108300</v>
      </c>
    </row>
    <row r="26" spans="1:14" ht="30" customHeight="1">
      <c r="A26" s="34">
        <v>9</v>
      </c>
      <c r="B26" s="66" t="s">
        <v>8</v>
      </c>
      <c r="C26" s="72"/>
      <c r="D26" s="76"/>
      <c r="E26" s="73"/>
      <c r="F26" s="74"/>
      <c r="G26" s="77"/>
      <c r="H26" s="78">
        <f>SUM(I26:N26)</f>
        <v>10950</v>
      </c>
      <c r="I26" s="78">
        <v>250</v>
      </c>
      <c r="J26" s="78">
        <v>0</v>
      </c>
      <c r="K26" s="16">
        <f t="shared" si="1"/>
        <v>0</v>
      </c>
      <c r="L26" s="16">
        <f t="shared" si="1"/>
        <v>0</v>
      </c>
      <c r="M26" s="78">
        <v>5000</v>
      </c>
      <c r="N26" s="78">
        <v>5700</v>
      </c>
    </row>
    <row r="27" spans="1:14" s="55" customFormat="1" ht="17.25" hidden="1">
      <c r="A27" s="34"/>
      <c r="B27" s="52"/>
      <c r="C27" s="53"/>
      <c r="D27" s="54"/>
      <c r="E27" s="48"/>
      <c r="F27" s="56"/>
      <c r="G27" s="56"/>
      <c r="H27" s="11"/>
      <c r="I27" s="11"/>
      <c r="J27" s="11"/>
      <c r="K27" s="11"/>
      <c r="L27" s="11"/>
      <c r="M27" s="11"/>
      <c r="N27" s="11"/>
    </row>
    <row r="28" spans="1:14" ht="21" customHeight="1" hidden="1">
      <c r="A28" s="34"/>
      <c r="B28" s="30"/>
      <c r="C28" s="30"/>
      <c r="D28" s="48"/>
      <c r="E28" s="48"/>
      <c r="F28" s="49"/>
      <c r="G28" s="49"/>
      <c r="H28" s="12"/>
      <c r="I28" s="12"/>
      <c r="J28" s="12"/>
      <c r="K28" s="16"/>
      <c r="L28" s="16"/>
      <c r="M28" s="16"/>
      <c r="N28" s="12"/>
    </row>
    <row r="29" spans="1:14" ht="21" customHeight="1" hidden="1">
      <c r="A29" s="34"/>
      <c r="B29" s="30"/>
      <c r="C29" s="30"/>
      <c r="D29" s="48"/>
      <c r="E29" s="48"/>
      <c r="F29" s="49"/>
      <c r="G29" s="49"/>
      <c r="H29" s="11"/>
      <c r="I29" s="11"/>
      <c r="J29" s="11"/>
      <c r="K29" s="15"/>
      <c r="L29" s="15"/>
      <c r="M29" s="15"/>
      <c r="N29" s="11"/>
    </row>
    <row r="30" spans="1:14" ht="21" customHeight="1" hidden="1">
      <c r="A30" s="34"/>
      <c r="B30" s="30"/>
      <c r="C30" s="30"/>
      <c r="D30" s="48"/>
      <c r="E30" s="48"/>
      <c r="F30" s="49"/>
      <c r="G30" s="49"/>
      <c r="H30" s="10"/>
      <c r="I30" s="12"/>
      <c r="J30" s="12"/>
      <c r="K30" s="16"/>
      <c r="L30" s="16"/>
      <c r="M30" s="16"/>
      <c r="N30" s="12"/>
    </row>
    <row r="31" spans="1:14" ht="21" customHeight="1" hidden="1">
      <c r="A31" s="34"/>
      <c r="B31" s="30"/>
      <c r="C31" s="30"/>
      <c r="D31" s="48"/>
      <c r="E31" s="48"/>
      <c r="F31" s="49"/>
      <c r="G31" s="49"/>
      <c r="H31" s="10"/>
      <c r="I31" s="12"/>
      <c r="J31" s="12"/>
      <c r="K31" s="16"/>
      <c r="L31" s="16"/>
      <c r="M31" s="16"/>
      <c r="N31" s="12"/>
    </row>
    <row r="32" spans="1:14" s="55" customFormat="1" ht="21" customHeight="1" hidden="1">
      <c r="A32" s="68">
        <v>10</v>
      </c>
      <c r="B32" s="20" t="s">
        <v>32</v>
      </c>
      <c r="C32" s="21" t="s">
        <v>21</v>
      </c>
      <c r="D32" s="22">
        <f>H33</f>
        <v>0</v>
      </c>
      <c r="E32" s="23"/>
      <c r="F32" s="24">
        <v>2023</v>
      </c>
      <c r="G32" s="24">
        <v>2025</v>
      </c>
      <c r="H32" s="25"/>
      <c r="I32" s="25"/>
      <c r="J32" s="25"/>
      <c r="K32" s="25"/>
      <c r="L32" s="25"/>
      <c r="M32" s="25"/>
      <c r="N32" s="25"/>
    </row>
    <row r="33" spans="1:14" ht="21" customHeight="1" hidden="1">
      <c r="A33" s="68">
        <v>11</v>
      </c>
      <c r="B33" s="57" t="s">
        <v>10</v>
      </c>
      <c r="C33" s="57"/>
      <c r="D33" s="23"/>
      <c r="E33" s="23"/>
      <c r="F33" s="32"/>
      <c r="G33" s="32"/>
      <c r="H33" s="58">
        <f>SUM(H34:H36)</f>
        <v>0</v>
      </c>
      <c r="I33" s="58">
        <f>-I34+I35+I36+I37</f>
        <v>0</v>
      </c>
      <c r="J33" s="58">
        <f>-J34+J35+J36+J37</f>
        <v>0</v>
      </c>
      <c r="K33" s="59">
        <f>-K34+K35+K36+K37</f>
        <v>0</v>
      </c>
      <c r="L33" s="59">
        <f>-L34+L35+L36+L37</f>
        <v>0</v>
      </c>
      <c r="M33" s="59">
        <f>-M34+M35+M36+M37</f>
        <v>0</v>
      </c>
      <c r="N33" s="58">
        <v>0</v>
      </c>
    </row>
    <row r="34" spans="1:14" ht="21" customHeight="1" hidden="1">
      <c r="A34" s="68">
        <v>12</v>
      </c>
      <c r="B34" s="57" t="s">
        <v>4</v>
      </c>
      <c r="C34" s="57"/>
      <c r="D34" s="23"/>
      <c r="E34" s="23"/>
      <c r="F34" s="32"/>
      <c r="G34" s="32"/>
      <c r="H34" s="25">
        <v>0</v>
      </c>
      <c r="I34" s="25">
        <v>0</v>
      </c>
      <c r="J34" s="25">
        <v>0</v>
      </c>
      <c r="K34" s="43">
        <v>0</v>
      </c>
      <c r="L34" s="43">
        <v>0</v>
      </c>
      <c r="M34" s="43">
        <v>0</v>
      </c>
      <c r="N34" s="43">
        <v>0</v>
      </c>
    </row>
    <row r="35" spans="1:14" ht="21" customHeight="1" hidden="1">
      <c r="A35" s="68">
        <v>13</v>
      </c>
      <c r="B35" s="57" t="s">
        <v>3</v>
      </c>
      <c r="C35" s="57"/>
      <c r="D35" s="23"/>
      <c r="E35" s="23"/>
      <c r="F35" s="32"/>
      <c r="G35" s="32"/>
      <c r="H35" s="60">
        <f>SUM(I35:N35)</f>
        <v>0</v>
      </c>
      <c r="I35" s="58">
        <v>0</v>
      </c>
      <c r="J35" s="58">
        <v>0</v>
      </c>
      <c r="K35" s="59">
        <v>0</v>
      </c>
      <c r="L35" s="59">
        <v>0</v>
      </c>
      <c r="M35" s="59">
        <v>0</v>
      </c>
      <c r="N35" s="59">
        <v>0</v>
      </c>
    </row>
    <row r="36" spans="1:14" ht="21" customHeight="1" hidden="1">
      <c r="A36" s="68">
        <v>14</v>
      </c>
      <c r="B36" s="57" t="s">
        <v>8</v>
      </c>
      <c r="C36" s="57"/>
      <c r="D36" s="23"/>
      <c r="E36" s="23"/>
      <c r="F36" s="23"/>
      <c r="G36" s="23"/>
      <c r="H36" s="60">
        <f>SUM(I36:N36)</f>
        <v>0</v>
      </c>
      <c r="I36" s="58">
        <v>0</v>
      </c>
      <c r="J36" s="58">
        <v>0</v>
      </c>
      <c r="K36" s="59">
        <v>0</v>
      </c>
      <c r="L36" s="59">
        <v>0</v>
      </c>
      <c r="M36" s="59">
        <v>0</v>
      </c>
      <c r="N36" s="59">
        <v>0</v>
      </c>
    </row>
    <row r="37" spans="1:14" s="55" customFormat="1" ht="90.75" customHeight="1">
      <c r="A37" s="34">
        <v>10</v>
      </c>
      <c r="B37" s="52" t="s">
        <v>33</v>
      </c>
      <c r="C37" s="53" t="s">
        <v>22</v>
      </c>
      <c r="D37" s="54">
        <f>H38</f>
        <v>92000</v>
      </c>
      <c r="E37" s="48"/>
      <c r="F37" s="56">
        <v>2025</v>
      </c>
      <c r="G37" s="56">
        <v>2027</v>
      </c>
      <c r="H37" s="11"/>
      <c r="I37" s="11"/>
      <c r="J37" s="11"/>
      <c r="K37" s="11"/>
      <c r="L37" s="11"/>
      <c r="M37" s="11"/>
      <c r="N37" s="11"/>
    </row>
    <row r="38" spans="1:14" ht="39.75" customHeight="1">
      <c r="A38" s="34">
        <v>11</v>
      </c>
      <c r="B38" s="30" t="s">
        <v>10</v>
      </c>
      <c r="C38" s="30"/>
      <c r="D38" s="48"/>
      <c r="E38" s="48"/>
      <c r="F38" s="48"/>
      <c r="G38" s="48"/>
      <c r="H38" s="12">
        <f>H39+H40+H41</f>
        <v>92000</v>
      </c>
      <c r="I38" s="12">
        <f>I39+I40+I41</f>
        <v>0</v>
      </c>
      <c r="J38" s="12" t="e">
        <f>-J39+J40+J41+#REF!</f>
        <v>#REF!</v>
      </c>
      <c r="K38" s="12">
        <f>K39+K40+K41</f>
        <v>0</v>
      </c>
      <c r="L38" s="12">
        <f>L39+L40+L41</f>
        <v>0</v>
      </c>
      <c r="M38" s="12">
        <f>M39+M40+M41</f>
        <v>5000</v>
      </c>
      <c r="N38" s="12">
        <f>N39+N40+N41</f>
        <v>87000</v>
      </c>
    </row>
    <row r="39" spans="1:14" ht="18.75" customHeight="1">
      <c r="A39" s="34">
        <v>12</v>
      </c>
      <c r="B39" s="30" t="s">
        <v>4</v>
      </c>
      <c r="C39" s="30"/>
      <c r="D39" s="48"/>
      <c r="E39" s="48"/>
      <c r="F39" s="48"/>
      <c r="G39" s="48"/>
      <c r="H39" s="11">
        <v>0</v>
      </c>
      <c r="I39" s="11">
        <v>0</v>
      </c>
      <c r="J39" s="11">
        <v>0</v>
      </c>
      <c r="K39" s="15">
        <v>0</v>
      </c>
      <c r="L39" s="15">
        <v>0</v>
      </c>
      <c r="M39" s="15">
        <v>0</v>
      </c>
      <c r="N39" s="11">
        <v>0</v>
      </c>
    </row>
    <row r="40" spans="1:14" ht="25.5" customHeight="1">
      <c r="A40" s="34">
        <v>13</v>
      </c>
      <c r="B40" s="30" t="s">
        <v>3</v>
      </c>
      <c r="C40" s="30"/>
      <c r="D40" s="48"/>
      <c r="E40" s="48"/>
      <c r="F40" s="48"/>
      <c r="G40" s="48"/>
      <c r="H40" s="10">
        <f>I40+J40+K40+L40+M40+N40</f>
        <v>78300</v>
      </c>
      <c r="I40" s="12">
        <v>0</v>
      </c>
      <c r="J40" s="12">
        <v>0</v>
      </c>
      <c r="K40" s="16">
        <v>0</v>
      </c>
      <c r="L40" s="16">
        <v>0</v>
      </c>
      <c r="M40" s="16">
        <v>0</v>
      </c>
      <c r="N40" s="12">
        <v>78300</v>
      </c>
    </row>
    <row r="41" spans="1:14" ht="26.25" customHeight="1">
      <c r="A41" s="34">
        <v>14</v>
      </c>
      <c r="B41" s="30" t="s">
        <v>8</v>
      </c>
      <c r="C41" s="30"/>
      <c r="D41" s="48"/>
      <c r="E41" s="48"/>
      <c r="F41" s="48"/>
      <c r="G41" s="48"/>
      <c r="H41" s="10">
        <f>I41+J41+K41+L41+M41+N41</f>
        <v>13700</v>
      </c>
      <c r="I41" s="12">
        <v>0</v>
      </c>
      <c r="J41" s="12">
        <v>0</v>
      </c>
      <c r="K41" s="16">
        <v>0</v>
      </c>
      <c r="L41" s="16">
        <v>0</v>
      </c>
      <c r="M41" s="16">
        <v>5000</v>
      </c>
      <c r="N41" s="12">
        <v>8700</v>
      </c>
    </row>
    <row r="42" spans="1:14" s="17" customFormat="1" ht="36">
      <c r="A42" s="34">
        <v>35</v>
      </c>
      <c r="B42" s="61" t="s">
        <v>35</v>
      </c>
      <c r="C42" s="62" t="s">
        <v>19</v>
      </c>
      <c r="D42" s="63">
        <f>H43</f>
        <v>68.3</v>
      </c>
      <c r="E42" s="64"/>
      <c r="F42" s="65">
        <v>2023</v>
      </c>
      <c r="G42" s="65">
        <v>2023</v>
      </c>
      <c r="H42" s="43"/>
      <c r="I42" s="43"/>
      <c r="J42" s="43"/>
      <c r="K42" s="43"/>
      <c r="L42" s="43"/>
      <c r="M42" s="43"/>
      <c r="N42" s="43"/>
    </row>
    <row r="43" spans="1:14" ht="40.5" customHeight="1">
      <c r="A43" s="34">
        <v>36</v>
      </c>
      <c r="B43" s="66" t="s">
        <v>36</v>
      </c>
      <c r="C43" s="66"/>
      <c r="D43" s="64"/>
      <c r="E43" s="64"/>
      <c r="F43" s="64"/>
      <c r="G43" s="67"/>
      <c r="H43" s="16">
        <f>H46</f>
        <v>68.3</v>
      </c>
      <c r="I43" s="16">
        <f>I46</f>
        <v>68.3</v>
      </c>
      <c r="J43" s="16">
        <f>-J44+J45+J46+J61</f>
        <v>0</v>
      </c>
      <c r="K43" s="16">
        <f>K44+K45+K46</f>
        <v>0</v>
      </c>
      <c r="L43" s="16">
        <f>-L44+L45+L46+L61</f>
        <v>0</v>
      </c>
      <c r="M43" s="16">
        <f>-M44+M45+M46+M61</f>
        <v>0</v>
      </c>
      <c r="N43" s="16">
        <f>-N44+N45+N46+N61</f>
        <v>0</v>
      </c>
    </row>
    <row r="44" spans="1:14" ht="21" customHeight="1">
      <c r="A44" s="34">
        <v>37</v>
      </c>
      <c r="B44" s="66" t="s">
        <v>4</v>
      </c>
      <c r="C44" s="66"/>
      <c r="D44" s="64"/>
      <c r="E44" s="64"/>
      <c r="F44" s="64"/>
      <c r="G44" s="67"/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</row>
    <row r="45" spans="1:14" ht="21" customHeight="1">
      <c r="A45" s="34">
        <v>38</v>
      </c>
      <c r="B45" s="66" t="s">
        <v>3</v>
      </c>
      <c r="C45" s="66"/>
      <c r="D45" s="64"/>
      <c r="E45" s="64"/>
      <c r="F45" s="64"/>
      <c r="G45" s="67"/>
      <c r="H45" s="14">
        <f>I45+J45+K45+L45+M45+N45</f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</row>
    <row r="46" spans="1:14" ht="21" customHeight="1">
      <c r="A46" s="34">
        <v>39</v>
      </c>
      <c r="B46" s="66" t="s">
        <v>8</v>
      </c>
      <c r="C46" s="66"/>
      <c r="D46" s="64"/>
      <c r="E46" s="64"/>
      <c r="F46" s="64"/>
      <c r="G46" s="67"/>
      <c r="H46" s="14">
        <f>I46+K46+L46+M46+N46</f>
        <v>68.3</v>
      </c>
      <c r="I46" s="16">
        <v>68.3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</row>
    <row r="47" spans="1:14" ht="144.75" customHeight="1">
      <c r="A47" s="34"/>
      <c r="B47" s="66" t="s">
        <v>37</v>
      </c>
      <c r="C47" s="62" t="s">
        <v>38</v>
      </c>
      <c r="D47" s="64"/>
      <c r="E47" s="64"/>
      <c r="F47" s="65">
        <v>2023</v>
      </c>
      <c r="G47" s="65">
        <v>2023</v>
      </c>
      <c r="H47" s="14"/>
      <c r="I47" s="16"/>
      <c r="J47" s="16"/>
      <c r="K47" s="16"/>
      <c r="L47" s="16"/>
      <c r="M47" s="16"/>
      <c r="N47" s="16"/>
    </row>
    <row r="48" spans="1:14" ht="40.5" customHeight="1">
      <c r="A48" s="34">
        <v>36</v>
      </c>
      <c r="B48" s="66" t="s">
        <v>36</v>
      </c>
      <c r="C48" s="66"/>
      <c r="D48" s="64"/>
      <c r="E48" s="64"/>
      <c r="F48" s="64"/>
      <c r="G48" s="67"/>
      <c r="H48" s="16">
        <f>H51</f>
        <v>306.5</v>
      </c>
      <c r="I48" s="16">
        <f>I51</f>
        <v>306.5</v>
      </c>
      <c r="J48" s="16">
        <f>-J49+J50+J51+J66</f>
        <v>0</v>
      </c>
      <c r="K48" s="16">
        <f>K49+K50+K51</f>
        <v>0</v>
      </c>
      <c r="L48" s="16">
        <f>-L49+L50+L51+L66</f>
        <v>0</v>
      </c>
      <c r="M48" s="16">
        <f>-M49+M50+M51+M66</f>
        <v>0</v>
      </c>
      <c r="N48" s="16">
        <f>-N49+N50+N51+N66</f>
        <v>0</v>
      </c>
    </row>
    <row r="49" spans="1:14" ht="21" customHeight="1">
      <c r="A49" s="34">
        <v>37</v>
      </c>
      <c r="B49" s="66" t="s">
        <v>4</v>
      </c>
      <c r="C49" s="66"/>
      <c r="D49" s="64"/>
      <c r="E49" s="64"/>
      <c r="F49" s="64"/>
      <c r="G49" s="67"/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</row>
    <row r="50" spans="1:14" ht="21" customHeight="1">
      <c r="A50" s="34">
        <v>38</v>
      </c>
      <c r="B50" s="66" t="s">
        <v>3</v>
      </c>
      <c r="C50" s="66"/>
      <c r="D50" s="64"/>
      <c r="E50" s="64"/>
      <c r="F50" s="64"/>
      <c r="G50" s="67"/>
      <c r="H50" s="14">
        <f>I50+J50+K50+L50+M50+N50</f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</row>
    <row r="51" spans="1:14" ht="21" customHeight="1">
      <c r="A51" s="34">
        <v>39</v>
      </c>
      <c r="B51" s="66" t="s">
        <v>8</v>
      </c>
      <c r="C51" s="66"/>
      <c r="D51" s="64"/>
      <c r="E51" s="64"/>
      <c r="F51" s="64"/>
      <c r="G51" s="67"/>
      <c r="H51" s="14">
        <f>I51+K51+L51+M51+N51</f>
        <v>306.5</v>
      </c>
      <c r="I51" s="16">
        <v>306.5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</row>
    <row r="99" ht="15.75"/>
    <row r="100" ht="15.75"/>
    <row r="101" ht="15.75"/>
  </sheetData>
  <sheetProtection/>
  <mergeCells count="10">
    <mergeCell ref="C5:C6"/>
    <mergeCell ref="D5:E5"/>
    <mergeCell ref="F5:G5"/>
    <mergeCell ref="H5:N5"/>
    <mergeCell ref="K2:N2"/>
    <mergeCell ref="K1:N1"/>
    <mergeCell ref="K3:N3"/>
    <mergeCell ref="A4:N4"/>
    <mergeCell ref="A5:A6"/>
    <mergeCell ref="B5:B6"/>
  </mergeCells>
  <printOptions/>
  <pageMargins left="0.9055118110236221" right="0.5905511811023623" top="0.7480314960629921" bottom="0.7480314960629921" header="0.31496062992125984" footer="0.31496062992125984"/>
  <pageSetup horizontalDpi="600" verticalDpi="600" orientation="landscape" paperSize="9" scale="67" r:id="rId3"/>
  <headerFooter differentFirst="1">
    <oddHeader>&amp;C&amp;P</oddHeader>
  </headerFooter>
  <rowBreaks count="1" manualBreakCount="1">
    <brk id="21" max="13" man="1"/>
  </rowBreaks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2017-12-01T04:25:06Z</cp:lastPrinted>
  <dcterms:created xsi:type="dcterms:W3CDTF">2006-09-16T00:00:00Z</dcterms:created>
  <dcterms:modified xsi:type="dcterms:W3CDTF">2024-01-23T06:38:20Z</dcterms:modified>
  <cp:category/>
  <cp:version/>
  <cp:contentType/>
  <cp:contentStatus/>
</cp:coreProperties>
</file>