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Лист2!$A$1:$J$191</definedName>
  </definedNames>
  <calcPr calcId="152511"/>
</workbook>
</file>

<file path=xl/calcChain.xml><?xml version="1.0" encoding="utf-8"?>
<calcChain xmlns="http://schemas.openxmlformats.org/spreadsheetml/2006/main">
  <c r="E66" i="2" l="1"/>
  <c r="E64" i="2"/>
  <c r="E130" i="2" l="1"/>
  <c r="E117" i="2" l="1"/>
  <c r="E108" i="2" l="1"/>
  <c r="F144" i="2" l="1"/>
  <c r="G144" i="2"/>
  <c r="H144" i="2"/>
  <c r="I144" i="2"/>
  <c r="E144" i="2"/>
  <c r="F89" i="2" l="1"/>
  <c r="G89" i="2"/>
  <c r="H89" i="2"/>
  <c r="I89" i="2"/>
  <c r="E89" i="2"/>
  <c r="G179" i="2" l="1"/>
  <c r="H179" i="2"/>
  <c r="I179" i="2"/>
  <c r="F179" i="2"/>
  <c r="F105" i="2" l="1"/>
  <c r="G105" i="2"/>
  <c r="H105" i="2"/>
  <c r="I105" i="2"/>
  <c r="F106" i="2"/>
  <c r="G106" i="2"/>
  <c r="H106" i="2"/>
  <c r="I106" i="2"/>
  <c r="E106" i="2"/>
  <c r="F26" i="2" l="1"/>
  <c r="G26" i="2"/>
  <c r="H26" i="2"/>
  <c r="I26" i="2"/>
  <c r="E26" i="2"/>
  <c r="F28" i="2"/>
  <c r="G28" i="2"/>
  <c r="H28" i="2"/>
  <c r="I28" i="2"/>
  <c r="E28" i="2"/>
  <c r="E63" i="2" l="1"/>
  <c r="F63" i="2"/>
  <c r="H43" i="2" l="1"/>
  <c r="H150" i="2" l="1"/>
  <c r="E166" i="2" l="1"/>
  <c r="F60" i="2" l="1"/>
  <c r="G60" i="2"/>
  <c r="H60" i="2"/>
  <c r="I60" i="2"/>
  <c r="E60" i="2"/>
  <c r="E163" i="2"/>
  <c r="D167" i="2"/>
  <c r="E105" i="2"/>
  <c r="E113" i="2"/>
  <c r="E101" i="2" l="1"/>
  <c r="F115" i="2"/>
  <c r="G115" i="2"/>
  <c r="H115" i="2"/>
  <c r="I115" i="2"/>
  <c r="E115" i="2" l="1"/>
  <c r="D116" i="2"/>
  <c r="F143" i="2"/>
  <c r="G143" i="2"/>
  <c r="H143" i="2"/>
  <c r="I143" i="2"/>
  <c r="E143" i="2"/>
  <c r="F147" i="2"/>
  <c r="G147" i="2"/>
  <c r="H147" i="2"/>
  <c r="I147" i="2"/>
  <c r="E147" i="2"/>
  <c r="D148" i="2"/>
  <c r="E95" i="2" l="1"/>
  <c r="F58" i="2" l="1"/>
  <c r="G58" i="2"/>
  <c r="H58" i="2"/>
  <c r="I58" i="2"/>
  <c r="F59" i="2" l="1"/>
  <c r="G59" i="2"/>
  <c r="H59" i="2"/>
  <c r="I59" i="2"/>
  <c r="E58" i="2"/>
  <c r="E59" i="2"/>
  <c r="D119" i="2"/>
  <c r="D118" i="2" s="1"/>
  <c r="F118" i="2"/>
  <c r="G118" i="2"/>
  <c r="H118" i="2"/>
  <c r="I118" i="2"/>
  <c r="E118" i="2"/>
  <c r="F88" i="2"/>
  <c r="G88" i="2"/>
  <c r="H88" i="2"/>
  <c r="I88" i="2"/>
  <c r="E88" i="2"/>
  <c r="D97" i="2"/>
  <c r="D96" i="2"/>
  <c r="F95" i="2"/>
  <c r="G95" i="2"/>
  <c r="H95" i="2"/>
  <c r="I95" i="2"/>
  <c r="D95" i="2" l="1"/>
  <c r="G165" i="2" l="1"/>
  <c r="F35" i="2" l="1"/>
  <c r="G35" i="2"/>
  <c r="H35" i="2"/>
  <c r="I35" i="2"/>
  <c r="E35" i="2"/>
  <c r="F41" i="2" l="1"/>
  <c r="G41" i="2"/>
  <c r="H41" i="2"/>
  <c r="I41" i="2"/>
  <c r="F29" i="2" l="1"/>
  <c r="G29" i="2"/>
  <c r="H29" i="2"/>
  <c r="I29" i="2"/>
  <c r="F47" i="2"/>
  <c r="G47" i="2"/>
  <c r="H47" i="2"/>
  <c r="I47" i="2"/>
  <c r="E47" i="2"/>
  <c r="D48" i="2"/>
  <c r="D47" i="2" s="1"/>
  <c r="E131" i="2" l="1"/>
  <c r="A8" i="2" l="1"/>
  <c r="A9" i="2" s="1"/>
  <c r="A10" i="2" s="1"/>
  <c r="A11" i="2" s="1"/>
  <c r="A12" i="2" s="1"/>
  <c r="D123" i="2"/>
  <c r="E179" i="2" l="1"/>
  <c r="F190" i="2"/>
  <c r="G190" i="2"/>
  <c r="H190" i="2"/>
  <c r="I190" i="2"/>
  <c r="E190" i="2"/>
  <c r="D191" i="2"/>
  <c r="D190" i="2" s="1"/>
  <c r="I145" i="2" l="1"/>
  <c r="E152" i="2" l="1"/>
  <c r="F152" i="2"/>
  <c r="G152" i="2"/>
  <c r="H152" i="2"/>
  <c r="I152" i="2"/>
  <c r="D153" i="2"/>
  <c r="D152" i="2" s="1"/>
  <c r="E135" i="2"/>
  <c r="F135" i="2"/>
  <c r="G135" i="2"/>
  <c r="E85" i="2"/>
  <c r="F85" i="2"/>
  <c r="G85" i="2"/>
  <c r="F186" i="2" l="1"/>
  <c r="G186" i="2"/>
  <c r="H186" i="2"/>
  <c r="I186" i="2"/>
  <c r="E186" i="2"/>
  <c r="D189" i="2"/>
  <c r="D185" i="2"/>
  <c r="D183" i="2"/>
  <c r="D181" i="2"/>
  <c r="D180" i="2" s="1"/>
  <c r="D171" i="2"/>
  <c r="D170" i="2" s="1"/>
  <c r="D168" i="2"/>
  <c r="D169" i="2"/>
  <c r="D162" i="2"/>
  <c r="F139" i="2"/>
  <c r="G139" i="2"/>
  <c r="H139" i="2"/>
  <c r="I139" i="2"/>
  <c r="E139" i="2"/>
  <c r="D143" i="2"/>
  <c r="D151" i="2"/>
  <c r="D150" i="2" s="1"/>
  <c r="D149" i="2"/>
  <c r="D147" i="2" s="1"/>
  <c r="D146" i="2"/>
  <c r="I150" i="2"/>
  <c r="G150" i="2"/>
  <c r="F150" i="2"/>
  <c r="E150" i="2"/>
  <c r="B146" i="2"/>
  <c r="H145" i="2"/>
  <c r="G145" i="2"/>
  <c r="F145" i="2"/>
  <c r="E145" i="2"/>
  <c r="I142" i="2"/>
  <c r="H142" i="2"/>
  <c r="G140" i="2"/>
  <c r="F142" i="2"/>
  <c r="E142" i="2"/>
  <c r="D166" i="2" l="1"/>
  <c r="I140" i="2"/>
  <c r="I138" i="2" s="1"/>
  <c r="E140" i="2"/>
  <c r="D139" i="2"/>
  <c r="D186" i="2"/>
  <c r="H140" i="2"/>
  <c r="H138" i="2" s="1"/>
  <c r="D144" i="2"/>
  <c r="D142" i="2" s="1"/>
  <c r="F140" i="2"/>
  <c r="F138" i="2" s="1"/>
  <c r="G142" i="2"/>
  <c r="G138" i="2"/>
  <c r="D145" i="2"/>
  <c r="D140" i="2" l="1"/>
  <c r="D138" i="2" s="1"/>
  <c r="E138" i="2"/>
  <c r="F128" i="2" l="1"/>
  <c r="F124" i="2" s="1"/>
  <c r="G128" i="2"/>
  <c r="G124" i="2" s="1"/>
  <c r="H128" i="2"/>
  <c r="H124" i="2" s="1"/>
  <c r="I128" i="2"/>
  <c r="I124" i="2" s="1"/>
  <c r="E128" i="2"/>
  <c r="E124" i="2" s="1"/>
  <c r="D136" i="2"/>
  <c r="D135" i="2" s="1"/>
  <c r="D134" i="2"/>
  <c r="D133" i="2" s="1"/>
  <c r="D132" i="2"/>
  <c r="D131" i="2" s="1"/>
  <c r="D130" i="2"/>
  <c r="D129" i="2" s="1"/>
  <c r="I135" i="2"/>
  <c r="H135" i="2"/>
  <c r="D117" i="2"/>
  <c r="D115" i="2" s="1"/>
  <c r="D114" i="2"/>
  <c r="D111" i="2"/>
  <c r="D112" i="2"/>
  <c r="D108" i="2"/>
  <c r="D109" i="2"/>
  <c r="F84" i="2"/>
  <c r="G84" i="2"/>
  <c r="H84" i="2"/>
  <c r="I84" i="2"/>
  <c r="E84" i="2"/>
  <c r="H85" i="2"/>
  <c r="I85" i="2"/>
  <c r="D93" i="2"/>
  <c r="D94" i="2"/>
  <c r="D91" i="2"/>
  <c r="D90" i="2" s="1"/>
  <c r="D124" i="2" l="1"/>
  <c r="D88" i="2"/>
  <c r="D89" i="2"/>
  <c r="D107" i="2"/>
  <c r="H61" i="2" l="1"/>
  <c r="I61" i="2"/>
  <c r="D80" i="2"/>
  <c r="D79" i="2" s="1"/>
  <c r="D78" i="2"/>
  <c r="D77" i="2" s="1"/>
  <c r="D76" i="2"/>
  <c r="D75" i="2" s="1"/>
  <c r="D74" i="2"/>
  <c r="D73" i="2" s="1"/>
  <c r="D72" i="2" l="1"/>
  <c r="D71" i="2" s="1"/>
  <c r="D70" i="2"/>
  <c r="D69" i="2" s="1"/>
  <c r="D68" i="2"/>
  <c r="D67" i="2" s="1"/>
  <c r="D66" i="2"/>
  <c r="D64" i="2"/>
  <c r="F61" i="2" l="1"/>
  <c r="G61" i="2"/>
  <c r="E61" i="2"/>
  <c r="D62" i="2"/>
  <c r="F27" i="2"/>
  <c r="G27" i="2"/>
  <c r="H27" i="2"/>
  <c r="I27" i="2"/>
  <c r="E27" i="2"/>
  <c r="D46" i="2"/>
  <c r="D45" i="2" s="1"/>
  <c r="D44" i="2"/>
  <c r="D43" i="2" s="1"/>
  <c r="D42" i="2"/>
  <c r="D28" i="2" l="1"/>
  <c r="H24" i="2"/>
  <c r="D27" i="2"/>
  <c r="G24" i="2"/>
  <c r="D26" i="2"/>
  <c r="F24" i="2"/>
  <c r="I24" i="2"/>
  <c r="D40" i="2"/>
  <c r="D39" i="2" s="1"/>
  <c r="D38" i="2"/>
  <c r="D37" i="2" s="1"/>
  <c r="D36" i="2"/>
  <c r="D35" i="2" s="1"/>
  <c r="D34" i="2"/>
  <c r="D33" i="2" s="1"/>
  <c r="D32" i="2"/>
  <c r="D31" i="2" s="1"/>
  <c r="D30" i="2"/>
  <c r="F43" i="2" l="1"/>
  <c r="E92" i="2" l="1"/>
  <c r="F92" i="2"/>
  <c r="G92" i="2"/>
  <c r="H92" i="2"/>
  <c r="I92" i="2"/>
  <c r="D92" i="2"/>
  <c r="H54" i="2"/>
  <c r="H164" i="2"/>
  <c r="H15" i="2" s="1"/>
  <c r="H10" i="2" s="1"/>
  <c r="F54" i="2"/>
  <c r="F164" i="2"/>
  <c r="F15" i="2" s="1"/>
  <c r="F10" i="2" s="1"/>
  <c r="E164" i="2"/>
  <c r="E15" i="2" s="1"/>
  <c r="E10" i="2" s="1"/>
  <c r="E175" i="2"/>
  <c r="E173" i="2" s="1"/>
  <c r="G22" i="2"/>
  <c r="G164" i="2"/>
  <c r="G15" i="2" s="1"/>
  <c r="G10" i="2" s="1"/>
  <c r="I121" i="2"/>
  <c r="I164" i="2"/>
  <c r="I15" i="2" s="1"/>
  <c r="I10" i="2" s="1"/>
  <c r="F82" i="2"/>
  <c r="F13" i="2"/>
  <c r="F8" i="2" s="1"/>
  <c r="G13" i="2"/>
  <c r="G8" i="2" s="1"/>
  <c r="H13" i="2"/>
  <c r="H8" i="2" s="1"/>
  <c r="E13" i="2"/>
  <c r="E8" i="2" s="1"/>
  <c r="F79" i="2"/>
  <c r="G79" i="2"/>
  <c r="H79" i="2"/>
  <c r="I79" i="2"/>
  <c r="E79" i="2"/>
  <c r="F45" i="2"/>
  <c r="G45" i="2"/>
  <c r="H45" i="2"/>
  <c r="I45" i="2"/>
  <c r="G33" i="2"/>
  <c r="H33" i="2"/>
  <c r="I33" i="2"/>
  <c r="G31" i="2"/>
  <c r="H31" i="2"/>
  <c r="I31" i="2"/>
  <c r="I53" i="2"/>
  <c r="E170" i="2"/>
  <c r="F170" i="2"/>
  <c r="F163" i="2" s="1"/>
  <c r="G170" i="2"/>
  <c r="G163" i="2" s="1"/>
  <c r="H170" i="2"/>
  <c r="H163" i="2" s="1"/>
  <c r="I170" i="2"/>
  <c r="I163" i="2" s="1"/>
  <c r="E90" i="2"/>
  <c r="F90" i="2"/>
  <c r="G90" i="2"/>
  <c r="H90" i="2"/>
  <c r="I90" i="2"/>
  <c r="G63" i="2"/>
  <c r="H63" i="2"/>
  <c r="I63" i="2"/>
  <c r="F121" i="2"/>
  <c r="D65" i="2"/>
  <c r="G87" i="2"/>
  <c r="F104" i="2"/>
  <c r="G101" i="2"/>
  <c r="H104" i="2"/>
  <c r="I101" i="2"/>
  <c r="E22" i="2"/>
  <c r="E54" i="2"/>
  <c r="E87" i="2"/>
  <c r="E177" i="2"/>
  <c r="F53" i="2"/>
  <c r="G54" i="2"/>
  <c r="I22" i="2"/>
  <c r="I102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165" i="2"/>
  <c r="F166" i="2"/>
  <c r="G166" i="2"/>
  <c r="H166" i="2"/>
  <c r="I166" i="2"/>
  <c r="F107" i="2"/>
  <c r="G107" i="2"/>
  <c r="H107" i="2"/>
  <c r="I107" i="2"/>
  <c r="E107" i="2"/>
  <c r="E67" i="2"/>
  <c r="F67" i="2"/>
  <c r="G67" i="2"/>
  <c r="H67" i="2"/>
  <c r="I67" i="2"/>
  <c r="E102" i="2"/>
  <c r="H102" i="2"/>
  <c r="F31" i="2"/>
  <c r="E45" i="2"/>
  <c r="F165" i="2"/>
  <c r="F159" i="2" s="1"/>
  <c r="F16" i="2" s="1"/>
  <c r="F11" i="2" s="1"/>
  <c r="G159" i="2"/>
  <c r="G16" i="2" s="1"/>
  <c r="G11" i="2" s="1"/>
  <c r="H165" i="2"/>
  <c r="I165" i="2"/>
  <c r="D188" i="2"/>
  <c r="E188" i="2"/>
  <c r="E29" i="2"/>
  <c r="E43" i="2"/>
  <c r="E180" i="2"/>
  <c r="F180" i="2"/>
  <c r="G180" i="2"/>
  <c r="H180" i="2"/>
  <c r="I180" i="2"/>
  <c r="E133" i="2"/>
  <c r="F133" i="2"/>
  <c r="G133" i="2"/>
  <c r="H133" i="2"/>
  <c r="I133" i="2"/>
  <c r="F131" i="2"/>
  <c r="G131" i="2"/>
  <c r="H131" i="2"/>
  <c r="I131" i="2"/>
  <c r="E129" i="2"/>
  <c r="F129" i="2"/>
  <c r="G129" i="2"/>
  <c r="H129" i="2"/>
  <c r="I129" i="2"/>
  <c r="F113" i="2"/>
  <c r="G113" i="2"/>
  <c r="H113" i="2"/>
  <c r="I113" i="2"/>
  <c r="E110" i="2"/>
  <c r="F110" i="2"/>
  <c r="G110" i="2"/>
  <c r="H110" i="2"/>
  <c r="I110" i="2"/>
  <c r="E77" i="2"/>
  <c r="F77" i="2"/>
  <c r="G77" i="2"/>
  <c r="H77" i="2"/>
  <c r="I77" i="2"/>
  <c r="E73" i="2"/>
  <c r="F73" i="2"/>
  <c r="G73" i="2"/>
  <c r="H73" i="2"/>
  <c r="I73" i="2"/>
  <c r="E71" i="2"/>
  <c r="F71" i="2"/>
  <c r="G71" i="2"/>
  <c r="H71" i="2"/>
  <c r="I71" i="2"/>
  <c r="E69" i="2"/>
  <c r="F69" i="2"/>
  <c r="G69" i="2"/>
  <c r="H69" i="2"/>
  <c r="I69" i="2"/>
  <c r="E65" i="2"/>
  <c r="F65" i="2"/>
  <c r="G65" i="2"/>
  <c r="H65" i="2"/>
  <c r="I65" i="2"/>
  <c r="E33" i="2"/>
  <c r="F33" i="2"/>
  <c r="E31" i="2"/>
  <c r="E41" i="2"/>
  <c r="D41" i="2" s="1"/>
  <c r="E75" i="2"/>
  <c r="F75" i="2"/>
  <c r="G75" i="2"/>
  <c r="H75" i="2"/>
  <c r="I75" i="2"/>
  <c r="E37" i="2"/>
  <c r="F37" i="2"/>
  <c r="G37" i="2"/>
  <c r="H37" i="2"/>
  <c r="I37" i="2"/>
  <c r="E39" i="2"/>
  <c r="F39" i="2"/>
  <c r="G39" i="2"/>
  <c r="H39" i="2"/>
  <c r="I39" i="2"/>
  <c r="H52" i="2"/>
  <c r="E184" i="2"/>
  <c r="F184" i="2"/>
  <c r="G184" i="2"/>
  <c r="H184" i="2"/>
  <c r="I184" i="2"/>
  <c r="D184" i="2"/>
  <c r="D182" i="2"/>
  <c r="E182" i="2"/>
  <c r="D113" i="2"/>
  <c r="D85" i="2"/>
  <c r="F188" i="2"/>
  <c r="F182" i="2"/>
  <c r="G188" i="2"/>
  <c r="G182" i="2"/>
  <c r="H188" i="2"/>
  <c r="H182" i="2"/>
  <c r="I188" i="2"/>
  <c r="I182" i="2"/>
  <c r="F126" i="2"/>
  <c r="H126" i="2"/>
  <c r="H121" i="2"/>
  <c r="D29" i="2"/>
  <c r="F20" i="2"/>
  <c r="I54" i="2"/>
  <c r="F21" i="2"/>
  <c r="G175" i="2"/>
  <c r="G173" i="2" s="1"/>
  <c r="H22" i="2"/>
  <c r="G177" i="2"/>
  <c r="H87" i="2"/>
  <c r="I87" i="2"/>
  <c r="F22" i="2"/>
  <c r="I104" i="2"/>
  <c r="E121" i="2"/>
  <c r="G102" i="2"/>
  <c r="H21" i="2"/>
  <c r="F52" i="2"/>
  <c r="A31" i="2" l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I158" i="2"/>
  <c r="H158" i="2"/>
  <c r="I159" i="2"/>
  <c r="I16" i="2" s="1"/>
  <c r="I11" i="2" s="1"/>
  <c r="G161" i="2"/>
  <c r="H159" i="2"/>
  <c r="H16" i="2" s="1"/>
  <c r="H11" i="2" s="1"/>
  <c r="G99" i="2"/>
  <c r="I99" i="2"/>
  <c r="E99" i="2"/>
  <c r="E104" i="2"/>
  <c r="D10" i="2"/>
  <c r="G158" i="2"/>
  <c r="F101" i="2"/>
  <c r="G104" i="2"/>
  <c r="E52" i="2"/>
  <c r="F158" i="2"/>
  <c r="G52" i="2"/>
  <c r="E14" i="2"/>
  <c r="E9" i="2" s="1"/>
  <c r="E158" i="2"/>
  <c r="F14" i="2"/>
  <c r="F9" i="2" s="1"/>
  <c r="F7" i="2" s="1"/>
  <c r="I52" i="2"/>
  <c r="I50" i="2" s="1"/>
  <c r="I13" i="2"/>
  <c r="I157" i="2"/>
  <c r="I14" i="2"/>
  <c r="I9" i="2" s="1"/>
  <c r="H157" i="2"/>
  <c r="H14" i="2"/>
  <c r="H9" i="2" s="1"/>
  <c r="G157" i="2"/>
  <c r="G14" i="2"/>
  <c r="G9" i="2" s="1"/>
  <c r="G7" i="2" s="1"/>
  <c r="D22" i="2"/>
  <c r="E159" i="2"/>
  <c r="E16" i="2" s="1"/>
  <c r="D165" i="2"/>
  <c r="D159" i="2" s="1"/>
  <c r="F161" i="2"/>
  <c r="D164" i="2"/>
  <c r="D158" i="2" s="1"/>
  <c r="F157" i="2"/>
  <c r="D163" i="2"/>
  <c r="D157" i="2" s="1"/>
  <c r="E126" i="2"/>
  <c r="D128" i="2"/>
  <c r="D84" i="2"/>
  <c r="D63" i="2"/>
  <c r="D106" i="2"/>
  <c r="I56" i="2"/>
  <c r="E53" i="2"/>
  <c r="D59" i="2"/>
  <c r="F102" i="2"/>
  <c r="D58" i="2"/>
  <c r="F56" i="2"/>
  <c r="I126" i="2"/>
  <c r="D54" i="2"/>
  <c r="E56" i="2"/>
  <c r="D61" i="2"/>
  <c r="E24" i="2"/>
  <c r="D60" i="2"/>
  <c r="I161" i="2"/>
  <c r="H161" i="2"/>
  <c r="G21" i="2"/>
  <c r="G20" i="2"/>
  <c r="D110" i="2"/>
  <c r="E20" i="2"/>
  <c r="E21" i="2"/>
  <c r="H20" i="2"/>
  <c r="H18" i="2" s="1"/>
  <c r="I21" i="2"/>
  <c r="F87" i="2"/>
  <c r="D87" i="2" s="1"/>
  <c r="I20" i="2"/>
  <c r="I82" i="2"/>
  <c r="D20" i="2"/>
  <c r="G82" i="2"/>
  <c r="H82" i="2"/>
  <c r="E82" i="2"/>
  <c r="F18" i="2"/>
  <c r="F50" i="2"/>
  <c r="G126" i="2"/>
  <c r="G121" i="2"/>
  <c r="H56" i="2"/>
  <c r="H53" i="2"/>
  <c r="H50" i="2" s="1"/>
  <c r="G53" i="2"/>
  <c r="G56" i="2"/>
  <c r="E157" i="2"/>
  <c r="E161" i="2"/>
  <c r="H101" i="2"/>
  <c r="H99" i="2" s="1"/>
  <c r="D105" i="2"/>
  <c r="D187" i="2"/>
  <c r="I155" i="2" l="1"/>
  <c r="G155" i="2"/>
  <c r="H155" i="2"/>
  <c r="H7" i="2"/>
  <c r="A47" i="2"/>
  <c r="A48" i="2" s="1"/>
  <c r="F99" i="2"/>
  <c r="F155" i="2"/>
  <c r="D104" i="2"/>
  <c r="D16" i="2"/>
  <c r="E11" i="2"/>
  <c r="D11" i="2" s="1"/>
  <c r="D13" i="2"/>
  <c r="I8" i="2"/>
  <c r="D9" i="2"/>
  <c r="E7" i="2"/>
  <c r="D52" i="2"/>
  <c r="E50" i="2"/>
  <c r="E155" i="2"/>
  <c r="D21" i="2"/>
  <c r="D18" i="2" s="1"/>
  <c r="D102" i="2"/>
  <c r="D82" i="2"/>
  <c r="D56" i="2"/>
  <c r="D53" i="2"/>
  <c r="D155" i="2"/>
  <c r="I18" i="2"/>
  <c r="G18" i="2"/>
  <c r="E18" i="2"/>
  <c r="D161" i="2"/>
  <c r="E12" i="2"/>
  <c r="F12" i="2"/>
  <c r="D24" i="2"/>
  <c r="F177" i="2"/>
  <c r="F175" i="2"/>
  <c r="F173" i="2" s="1"/>
  <c r="H175" i="2"/>
  <c r="H173" i="2" s="1"/>
  <c r="H177" i="2"/>
  <c r="D179" i="2"/>
  <c r="G50" i="2"/>
  <c r="D101" i="2"/>
  <c r="D121" i="2"/>
  <c r="D126" i="2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D99" i="2"/>
  <c r="D50" i="2"/>
  <c r="I7" i="2"/>
  <c r="D7" i="2" s="1"/>
  <c r="D8" i="2"/>
  <c r="G12" i="2"/>
  <c r="D175" i="2"/>
  <c r="D173" i="2" s="1"/>
  <c r="D177" i="2"/>
  <c r="I177" i="2"/>
  <c r="I175" i="2"/>
  <c r="I173" i="2" s="1"/>
  <c r="A96" i="2" l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H12" i="2"/>
  <c r="A118" i="2" l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I12" i="2"/>
  <c r="D12" i="2" s="1"/>
  <c r="A150" i="2" l="1"/>
  <c r="A151" i="2" s="1"/>
  <c r="D15" i="2"/>
  <c r="D14" i="2"/>
  <c r="A152" i="2" l="1"/>
  <c r="A153" i="2" s="1"/>
  <c r="A154" i="2" l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</calcChain>
</file>

<file path=xl/sharedStrings.xml><?xml version="1.0" encoding="utf-8"?>
<sst xmlns="http://schemas.openxmlformats.org/spreadsheetml/2006/main" count="327" uniqueCount="94">
  <si>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</si>
  <si>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</si>
  <si>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</si>
  <si>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</si>
  <si>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</si>
  <si>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</si>
  <si>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</si>
  <si>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</si>
  <si>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</si>
  <si>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</si>
  <si>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</si>
  <si>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</si>
  <si>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</si>
  <si>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</si>
  <si>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</si>
  <si>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</si>
  <si>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</si>
  <si>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</si>
  <si>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</si>
  <si>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</si>
  <si>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</si>
  <si>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</si>
  <si>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</si>
  <si>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</si>
  <si>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</si>
  <si>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</si>
  <si>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</si>
  <si>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</si>
  <si>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</si>
  <si>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</si>
  <si>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</si>
  <si>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</si>
  <si>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</si>
  <si>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Внебюджетные источники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</si>
  <si>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</si>
  <si>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</si>
  <si>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</si>
  <si>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</si>
  <si>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</si>
  <si>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</si>
  <si>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 xml:space="preserve">Подпрограмма 3 «Обеспечение условий для развития массовой физической культуры и спорта» 
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</si>
  <si>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</si>
  <si>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</si>
  <si>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</si>
  <si>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</si>
  <si>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</si>
  <si>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</si>
  <si>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>Подпрограмма 8 «Обеспечение реализации муниципальной программы»</t>
  </si>
  <si>
    <t>71,72,73</t>
  </si>
  <si>
    <t xml:space="preserve">Мероприятие 1 Развитие информационных технологий на территории Артемовского городского округа, всего из них 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</si>
  <si>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</si>
  <si>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</si>
  <si>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</si>
  <si>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</si>
  <si>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</si>
  <si>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</si>
  <si>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</si>
  <si>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</si>
  <si>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 xml:space="preserve">Код 
федерального 
проекта
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</si>
  <si>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2027 года»</t>
  </si>
  <si>
    <t xml:space="preserve">P5
</t>
  </si>
  <si>
    <t>Мероприятие 2 Организация предоставления услуг (выполнения работ) в сфере печати</t>
  </si>
  <si>
    <t>Мероприятие 3 Освещение деятельности органов местного самоуправления и социально-значимых вопросов</t>
  </si>
  <si>
    <t>Мероприятие 4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</si>
  <si>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5 Осуществление государственного полномочия Свердловской области по созданию административных комиссий, всего, из них</t>
  </si>
  <si>
    <t>Мероприятие 6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</si>
  <si>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7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</si>
  <si>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8 Организация и проведение выборов депутатов Думы Артемовского городского округа </t>
  </si>
  <si>
    <t>Мероприятие 9 Оказание финансовой поддержки социально ориентированным некоммерческим организациям, всего, из них</t>
  </si>
  <si>
    <t>Мероприятие 10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</si>
  <si>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7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</si>
  <si>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8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</si>
  <si>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 xml:space="preserve">Мероприятие 9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</si>
  <si>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10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</si>
  <si>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5 Организация и проведение мероприятий по профилактике ВИЧ - инфекции</t>
  </si>
  <si>
    <t>19</t>
  </si>
  <si>
    <t>39,40,41,42,           43,44</t>
  </si>
  <si>
    <t>51,52,53,54,59</t>
  </si>
  <si>
    <t>55,56,57</t>
  </si>
  <si>
    <t>Мероприятие 3 Проведение комплексных кадастровых работ</t>
  </si>
  <si>
    <t>Мероприятие 4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</si>
  <si>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2 Обеспечение деятельности отраслевых (функциональных) органов Администрации Артемовского городского округа </t>
  </si>
  <si>
    <t>Мероприятие 3 Обеспечение деятельности территориальных органов Администрации Артемовского городского округа (территориальные управления)</t>
  </si>
  <si>
    <t>Мероприятие 2 Межевание земельных участков  всего, из них</t>
  </si>
  <si>
    <t>Мероприятие 3 Поэтапное внедрение Всероссийского физкультурно-спортивного комплекса «Готов к труду и обороне» (ГТО)</t>
  </si>
  <si>
    <t>95,96,98,100,             101,102,104,106</t>
  </si>
  <si>
    <t>95,96,98,100,         101,105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</si>
  <si>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</si>
  <si>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</si>
  <si>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№              стро-   ки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</si>
  <si>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вопросов местного значения и переданных государственных полномочий  в Артемовском городском округе на период до 2027 года»</t>
  </si>
  <si>
    <t xml:space="preserve">      </t>
  </si>
  <si>
    <t>Мероприятие 3 Организация временного трудоустройства несовершеннолетних граждан в возрасте от 14 до 18 лет, всего, из них</t>
  </si>
  <si>
    <t xml:space="preserve">Приложение 2                                                                                                              к постановлению Администрации Артемовского городского округа                                                                                         от                                №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</si>
</sst>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wrapText="1"/>
    </xf>
    <xf numFmtId="165" fontId="7" fillId="0" borderId="8" xfId="0" applyNumberFormat="1" applyFont="1" applyFill="1" applyBorder="1" applyAlignment="1">
      <alignment horizontal="center" wrapText="1"/>
    </xf>
    <xf numFmtId="165" fontId="7" fillId="0" borderId="7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view="pageBreakPreview" topLeftCell="A148" zoomScale="75" zoomScaleNormal="90" zoomScaleSheetLayoutView="75" zoomScalePageLayoutView="90" workbookViewId="0">
      <selection activeCell="E169" sqref="E169"/>
    </sheetView>
  </sheetViews>
  <sheetFormatPr defaultRowHeight="14.25" x14ac:dyDescent="0.2"/>
  <cols>
    <col min="1" max="1" width="10.85546875" style="44" customWidth="1"/>
    <col min="2" max="2" width="52.7109375" style="45" customWidth="1"/>
    <col min="3" max="3" width="20" style="45" customWidth="1"/>
    <col min="4" max="4" width="19.140625" style="5" customWidth="1"/>
    <col min="5" max="5" width="18.140625" style="5" customWidth="1"/>
    <col min="6" max="6" width="18.5703125" style="46" customWidth="1"/>
    <col min="7" max="7" width="18.85546875" style="5" customWidth="1"/>
    <col min="8" max="8" width="18.140625" style="5" customWidth="1"/>
    <col min="9" max="9" width="19.140625" style="5" customWidth="1"/>
    <col min="10" max="10" width="21.42578125" style="5" customWidth="1"/>
    <col min="11" max="11" width="9.28515625" style="5" bestFit="1" customWidth="1"/>
    <col min="12" max="12" width="9.42578125" style="5" customWidth="1"/>
    <col min="13" max="13" width="9.42578125" style="5" bestFit="1" customWidth="1"/>
    <col min="14" max="14" width="9.28515625" style="5" bestFit="1" customWidth="1"/>
    <col min="15" max="16" width="9.42578125" style="5" bestFit="1" customWidth="1"/>
    <col min="17" max="16384" width="9.140625" style="5"/>
  </cols>
  <sheetData>
    <row r="1" spans="1:13" ht="82.5" customHeight="1" x14ac:dyDescent="0.2">
      <c r="A1" s="1"/>
      <c r="B1" s="2"/>
      <c r="C1" s="2"/>
      <c r="D1" s="3"/>
      <c r="E1" s="3"/>
      <c r="F1" s="3"/>
      <c r="G1" s="4" t="s">
        <v>91</v>
      </c>
      <c r="H1" s="93" t="s">
        <v>93</v>
      </c>
      <c r="I1" s="93"/>
      <c r="J1" s="93"/>
      <c r="K1" s="4"/>
      <c r="L1" s="4"/>
      <c r="M1" s="4"/>
    </row>
    <row r="2" spans="1:13" ht="129" customHeight="1" x14ac:dyDescent="0.2">
      <c r="A2" s="1"/>
      <c r="B2" s="2"/>
      <c r="C2" s="2"/>
      <c r="D2" s="3"/>
      <c r="E2" s="3"/>
      <c r="F2" s="3"/>
      <c r="G2" s="4"/>
      <c r="H2" s="93" t="s">
        <v>59</v>
      </c>
      <c r="I2" s="93"/>
      <c r="J2" s="93"/>
      <c r="K2" s="4"/>
      <c r="L2" s="4"/>
      <c r="M2" s="4"/>
    </row>
    <row r="3" spans="1:13" ht="90.75" customHeight="1" x14ac:dyDescent="0.2">
      <c r="A3" s="98" t="s">
        <v>90</v>
      </c>
      <c r="B3" s="99"/>
      <c r="C3" s="99"/>
      <c r="D3" s="99"/>
      <c r="E3" s="99"/>
      <c r="F3" s="99"/>
      <c r="G3" s="99"/>
      <c r="H3" s="99"/>
      <c r="I3" s="99"/>
      <c r="J3" s="100"/>
    </row>
    <row r="4" spans="1:13" ht="109.5" customHeight="1" x14ac:dyDescent="0.2">
      <c r="A4" s="94" t="s">
        <v>89</v>
      </c>
      <c r="B4" s="94" t="s">
        <v>23</v>
      </c>
      <c r="C4" s="94" t="s">
        <v>58</v>
      </c>
      <c r="D4" s="63" t="s">
        <v>87</v>
      </c>
      <c r="E4" s="64"/>
      <c r="F4" s="64"/>
      <c r="G4" s="64"/>
      <c r="H4" s="64"/>
      <c r="I4" s="65"/>
      <c r="J4" s="94" t="s">
        <v>26</v>
      </c>
    </row>
    <row r="5" spans="1:13" ht="15.75" customHeight="1" x14ac:dyDescent="0.2">
      <c r="A5" s="95"/>
      <c r="B5" s="95"/>
      <c r="C5" s="95"/>
      <c r="D5" s="66"/>
      <c r="E5" s="67"/>
      <c r="F5" s="67"/>
      <c r="G5" s="67"/>
      <c r="H5" s="67"/>
      <c r="I5" s="68"/>
      <c r="J5" s="95"/>
    </row>
    <row r="6" spans="1:13" ht="24" customHeight="1" x14ac:dyDescent="0.2">
      <c r="A6" s="96"/>
      <c r="B6" s="96"/>
      <c r="C6" s="96"/>
      <c r="D6" s="55" t="s">
        <v>88</v>
      </c>
      <c r="E6" s="6">
        <v>2023</v>
      </c>
      <c r="F6" s="6">
        <v>2024</v>
      </c>
      <c r="G6" s="6">
        <v>2025</v>
      </c>
      <c r="H6" s="6">
        <v>2026</v>
      </c>
      <c r="I6" s="6">
        <v>2027</v>
      </c>
      <c r="J6" s="96"/>
    </row>
    <row r="7" spans="1:13" ht="40.5" x14ac:dyDescent="0.3">
      <c r="A7" s="7">
        <v>1</v>
      </c>
      <c r="B7" s="8" t="s">
        <v>0</v>
      </c>
      <c r="C7" s="8"/>
      <c r="D7" s="9">
        <f t="shared" ref="D7:D10" si="0">SUM(E7:I7)</f>
        <v>2560688.4653500002</v>
      </c>
      <c r="E7" s="10">
        <f>E8+E9+E10+E11</f>
        <v>520169.60234999994</v>
      </c>
      <c r="F7" s="10">
        <f t="shared" ref="F7:I7" si="1">F8+F9+F10+F11</f>
        <v>484334.03800000006</v>
      </c>
      <c r="G7" s="10">
        <f t="shared" si="1"/>
        <v>499509.42499999999</v>
      </c>
      <c r="H7" s="10">
        <f t="shared" si="1"/>
        <v>531916.9</v>
      </c>
      <c r="I7" s="10">
        <f t="shared" si="1"/>
        <v>524758.5</v>
      </c>
      <c r="J7" s="11" t="s">
        <v>28</v>
      </c>
    </row>
    <row r="8" spans="1:13" ht="20.25" x14ac:dyDescent="0.3">
      <c r="A8" s="7">
        <f>A7+1</f>
        <v>2</v>
      </c>
      <c r="B8" s="8" t="s">
        <v>1</v>
      </c>
      <c r="C8" s="8"/>
      <c r="D8" s="9">
        <f t="shared" si="0"/>
        <v>197630.6</v>
      </c>
      <c r="E8" s="10">
        <f>E13</f>
        <v>43076.1</v>
      </c>
      <c r="F8" s="10">
        <f t="shared" ref="F8:I8" si="2">F13</f>
        <v>40151.800000000003</v>
      </c>
      <c r="G8" s="10">
        <f>G13</f>
        <v>40317.499999999993</v>
      </c>
      <c r="H8" s="10">
        <f t="shared" si="2"/>
        <v>37221.800000000003</v>
      </c>
      <c r="I8" s="10">
        <f t="shared" si="2"/>
        <v>36863.4</v>
      </c>
      <c r="J8" s="11" t="s">
        <v>28</v>
      </c>
    </row>
    <row r="9" spans="1:13" ht="20.25" x14ac:dyDescent="0.3">
      <c r="A9" s="7">
        <f t="shared" ref="A9:A12" si="3">A8+1</f>
        <v>3</v>
      </c>
      <c r="B9" s="8" t="s">
        <v>2</v>
      </c>
      <c r="C9" s="8"/>
      <c r="D9" s="9">
        <f t="shared" si="0"/>
        <v>1275320.2000000002</v>
      </c>
      <c r="E9" s="10">
        <f>E14</f>
        <v>265519.7</v>
      </c>
      <c r="F9" s="10">
        <f t="shared" ref="F9:I9" si="4">F14</f>
        <v>230056.1</v>
      </c>
      <c r="G9" s="10">
        <f t="shared" si="4"/>
        <v>239084.6</v>
      </c>
      <c r="H9" s="10">
        <f t="shared" si="4"/>
        <v>270329.90000000002</v>
      </c>
      <c r="I9" s="10">
        <f t="shared" si="4"/>
        <v>270329.90000000002</v>
      </c>
      <c r="J9" s="11" t="s">
        <v>28</v>
      </c>
    </row>
    <row r="10" spans="1:13" ht="20.25" x14ac:dyDescent="0.3">
      <c r="A10" s="7">
        <f t="shared" si="3"/>
        <v>4</v>
      </c>
      <c r="B10" s="8" t="s">
        <v>3</v>
      </c>
      <c r="C10" s="8"/>
      <c r="D10" s="9">
        <f t="shared" si="0"/>
        <v>1087337.6653499999</v>
      </c>
      <c r="E10" s="10">
        <f>E15</f>
        <v>211493.80234999998</v>
      </c>
      <c r="F10" s="10">
        <f t="shared" ref="F10:I10" si="5">F15</f>
        <v>214046.13800000001</v>
      </c>
      <c r="G10" s="10">
        <f t="shared" si="5"/>
        <v>220027.32500000001</v>
      </c>
      <c r="H10" s="10">
        <f t="shared" si="5"/>
        <v>224285.2</v>
      </c>
      <c r="I10" s="10">
        <f t="shared" si="5"/>
        <v>217485.2</v>
      </c>
      <c r="J10" s="11" t="s">
        <v>28</v>
      </c>
    </row>
    <row r="11" spans="1:13" ht="20.25" x14ac:dyDescent="0.3">
      <c r="A11" s="7">
        <f t="shared" si="3"/>
        <v>5</v>
      </c>
      <c r="B11" s="8" t="s">
        <v>33</v>
      </c>
      <c r="C11" s="8"/>
      <c r="D11" s="9">
        <f t="shared" ref="D11:D15" si="6">SUM(E11:I11)</f>
        <v>400</v>
      </c>
      <c r="E11" s="10">
        <f>E16</f>
        <v>80</v>
      </c>
      <c r="F11" s="10">
        <f t="shared" ref="F11:I11" si="7">F16</f>
        <v>80</v>
      </c>
      <c r="G11" s="10">
        <f t="shared" si="7"/>
        <v>80</v>
      </c>
      <c r="H11" s="10">
        <f t="shared" si="7"/>
        <v>80</v>
      </c>
      <c r="I11" s="10">
        <f t="shared" si="7"/>
        <v>80</v>
      </c>
      <c r="J11" s="11" t="s">
        <v>28</v>
      </c>
    </row>
    <row r="12" spans="1:13" ht="40.5" customHeight="1" x14ac:dyDescent="0.3">
      <c r="A12" s="7">
        <f t="shared" si="3"/>
        <v>6</v>
      </c>
      <c r="B12" s="8" t="s">
        <v>22</v>
      </c>
      <c r="C12" s="8"/>
      <c r="D12" s="9">
        <f t="shared" si="6"/>
        <v>2560688.4653500002</v>
      </c>
      <c r="E12" s="9">
        <f t="shared" ref="E12:I12" si="8">E13+E14+E15+E16</f>
        <v>520169.60234999994</v>
      </c>
      <c r="F12" s="9">
        <f t="shared" si="8"/>
        <v>484334.03800000006</v>
      </c>
      <c r="G12" s="9">
        <f t="shared" si="8"/>
        <v>499509.42499999999</v>
      </c>
      <c r="H12" s="9">
        <f t="shared" si="8"/>
        <v>531916.9</v>
      </c>
      <c r="I12" s="9">
        <f t="shared" si="8"/>
        <v>524758.5</v>
      </c>
      <c r="J12" s="11" t="s">
        <v>28</v>
      </c>
    </row>
    <row r="13" spans="1:13" ht="20.25" x14ac:dyDescent="0.3">
      <c r="A13" s="11">
        <f t="shared" ref="A13:A46" si="9">A12+1</f>
        <v>7</v>
      </c>
      <c r="B13" s="8" t="s">
        <v>1</v>
      </c>
      <c r="C13" s="8"/>
      <c r="D13" s="9">
        <f t="shared" si="6"/>
        <v>197630.6</v>
      </c>
      <c r="E13" s="9">
        <f>E26+E58+E162</f>
        <v>43076.1</v>
      </c>
      <c r="F13" s="9">
        <f>F26+F58+F162</f>
        <v>40151.800000000003</v>
      </c>
      <c r="G13" s="9">
        <f>G26+G58+G162</f>
        <v>40317.499999999993</v>
      </c>
      <c r="H13" s="9">
        <f>H26+H58+H162</f>
        <v>37221.800000000003</v>
      </c>
      <c r="I13" s="9">
        <f>I26+I58+I162</f>
        <v>36863.4</v>
      </c>
      <c r="J13" s="11" t="s">
        <v>28</v>
      </c>
    </row>
    <row r="14" spans="1:13" ht="20.25" x14ac:dyDescent="0.3">
      <c r="A14" s="11">
        <f t="shared" si="9"/>
        <v>8</v>
      </c>
      <c r="B14" s="8" t="s">
        <v>2</v>
      </c>
      <c r="C14" s="8"/>
      <c r="D14" s="9">
        <f t="shared" si="6"/>
        <v>1275320.2000000002</v>
      </c>
      <c r="E14" s="9">
        <f>E27+E59+E88+E105+E143+E163+E178</f>
        <v>265519.7</v>
      </c>
      <c r="F14" s="9">
        <f>F27+F59+F88+F105+F143+F163+F178</f>
        <v>230056.1</v>
      </c>
      <c r="G14" s="9">
        <f>G27+G59+G88+G105+G143+G163+G178</f>
        <v>239084.6</v>
      </c>
      <c r="H14" s="9">
        <f>H27+H59+H88+H105+H143+H163+H178</f>
        <v>270329.90000000002</v>
      </c>
      <c r="I14" s="9">
        <f>I27+I59+I88+I105+I143+I163+I178</f>
        <v>270329.90000000002</v>
      </c>
      <c r="J14" s="11" t="s">
        <v>28</v>
      </c>
    </row>
    <row r="15" spans="1:13" ht="20.25" x14ac:dyDescent="0.3">
      <c r="A15" s="11">
        <f t="shared" si="9"/>
        <v>9</v>
      </c>
      <c r="B15" s="8" t="s">
        <v>3</v>
      </c>
      <c r="C15" s="8"/>
      <c r="D15" s="9">
        <f t="shared" si="6"/>
        <v>1087337.6653499999</v>
      </c>
      <c r="E15" s="9">
        <f>E28+E60+E89+E106+E128+E144+E164+E179</f>
        <v>211493.80234999998</v>
      </c>
      <c r="F15" s="9">
        <f>F28+F60+F89+F106+F128+F144+F164+F179</f>
        <v>214046.13800000001</v>
      </c>
      <c r="G15" s="9">
        <f>G28+G60+G89+G106+G128+G144+G164+G179</f>
        <v>220027.32500000001</v>
      </c>
      <c r="H15" s="9">
        <f>H28+H60+H89+H106+H128+H144+H164+H179</f>
        <v>224285.2</v>
      </c>
      <c r="I15" s="9">
        <f>I28+I60+I89+I106+I128+I144+I164+I179</f>
        <v>217485.2</v>
      </c>
      <c r="J15" s="11" t="s">
        <v>28</v>
      </c>
    </row>
    <row r="16" spans="1:13" ht="20.25" x14ac:dyDescent="0.3">
      <c r="A16" s="11">
        <f t="shared" si="9"/>
        <v>10</v>
      </c>
      <c r="B16" s="8" t="s">
        <v>33</v>
      </c>
      <c r="C16" s="8"/>
      <c r="D16" s="9">
        <f>E16+F16+G16+H16+I16</f>
        <v>400</v>
      </c>
      <c r="E16" s="9">
        <f>E159</f>
        <v>80</v>
      </c>
      <c r="F16" s="9">
        <f t="shared" ref="F16:I16" si="10">F159</f>
        <v>80</v>
      </c>
      <c r="G16" s="9">
        <f t="shared" si="10"/>
        <v>80</v>
      </c>
      <c r="H16" s="9">
        <f t="shared" si="10"/>
        <v>80</v>
      </c>
      <c r="I16" s="9">
        <f t="shared" si="10"/>
        <v>80</v>
      </c>
      <c r="J16" s="11" t="s">
        <v>28</v>
      </c>
    </row>
    <row r="17" spans="1:10" ht="39" customHeight="1" x14ac:dyDescent="0.3">
      <c r="A17" s="11">
        <f t="shared" si="9"/>
        <v>11</v>
      </c>
      <c r="B17" s="97" t="s">
        <v>31</v>
      </c>
      <c r="C17" s="97"/>
      <c r="D17" s="97"/>
      <c r="E17" s="97"/>
      <c r="F17" s="97"/>
      <c r="G17" s="97"/>
      <c r="H17" s="97"/>
      <c r="I17" s="97"/>
      <c r="J17" s="97"/>
    </row>
    <row r="18" spans="1:10" ht="20.25" x14ac:dyDescent="0.3">
      <c r="A18" s="11">
        <f t="shared" si="9"/>
        <v>12</v>
      </c>
      <c r="B18" s="8" t="s">
        <v>4</v>
      </c>
      <c r="C18" s="8"/>
      <c r="D18" s="9">
        <f>D20+D21+D22</f>
        <v>52776.656999999999</v>
      </c>
      <c r="E18" s="9">
        <f t="shared" ref="E18:I18" si="11">E20+E21+E22</f>
        <v>8093.5370000000003</v>
      </c>
      <c r="F18" s="9">
        <f t="shared" si="11"/>
        <v>8431.2569999999996</v>
      </c>
      <c r="G18" s="9">
        <f t="shared" si="11"/>
        <v>8693.6630000000005</v>
      </c>
      <c r="H18" s="9">
        <f t="shared" si="11"/>
        <v>17458.3</v>
      </c>
      <c r="I18" s="9">
        <f t="shared" si="11"/>
        <v>10099.9</v>
      </c>
      <c r="J18" s="11" t="s">
        <v>28</v>
      </c>
    </row>
    <row r="19" spans="1:10" ht="20.25" x14ac:dyDescent="0.3">
      <c r="A19" s="11">
        <f t="shared" si="9"/>
        <v>13</v>
      </c>
      <c r="B19" s="8" t="s">
        <v>5</v>
      </c>
      <c r="C19" s="8"/>
      <c r="D19" s="9"/>
      <c r="E19" s="9"/>
      <c r="F19" s="9"/>
      <c r="G19" s="9"/>
      <c r="H19" s="9"/>
      <c r="I19" s="9"/>
      <c r="J19" s="11" t="s">
        <v>28</v>
      </c>
    </row>
    <row r="20" spans="1:10" ht="20.25" x14ac:dyDescent="0.3">
      <c r="A20" s="11">
        <f t="shared" si="9"/>
        <v>14</v>
      </c>
      <c r="B20" s="8" t="s">
        <v>1</v>
      </c>
      <c r="C20" s="8"/>
      <c r="D20" s="9">
        <f t="shared" ref="D20:I20" si="12">D26</f>
        <v>19086.099999999999</v>
      </c>
      <c r="E20" s="9">
        <f t="shared" si="12"/>
        <v>3705</v>
      </c>
      <c r="F20" s="9">
        <f t="shared" si="12"/>
        <v>3869.5</v>
      </c>
      <c r="G20" s="9">
        <f t="shared" si="12"/>
        <v>4003.2000000000003</v>
      </c>
      <c r="H20" s="9">
        <f t="shared" si="12"/>
        <v>3933.4</v>
      </c>
      <c r="I20" s="9">
        <f t="shared" si="12"/>
        <v>3575</v>
      </c>
      <c r="J20" s="11" t="s">
        <v>28</v>
      </c>
    </row>
    <row r="21" spans="1:10" ht="20.25" x14ac:dyDescent="0.3">
      <c r="A21" s="11">
        <f t="shared" si="9"/>
        <v>15</v>
      </c>
      <c r="B21" s="8" t="s">
        <v>2</v>
      </c>
      <c r="C21" s="8"/>
      <c r="D21" s="9">
        <f>E21+F21+G21+H21+I21</f>
        <v>588.4</v>
      </c>
      <c r="E21" s="9">
        <f>E27</f>
        <v>115.4</v>
      </c>
      <c r="F21" s="9">
        <f t="shared" ref="E21:I22" si="13">F27</f>
        <v>121.10000000000001</v>
      </c>
      <c r="G21" s="9">
        <f t="shared" si="13"/>
        <v>121.10000000000001</v>
      </c>
      <c r="H21" s="9">
        <f t="shared" si="13"/>
        <v>115.4</v>
      </c>
      <c r="I21" s="9">
        <f t="shared" si="13"/>
        <v>115.4</v>
      </c>
      <c r="J21" s="11" t="s">
        <v>28</v>
      </c>
    </row>
    <row r="22" spans="1:10" ht="20.25" x14ac:dyDescent="0.3">
      <c r="A22" s="11">
        <f t="shared" si="9"/>
        <v>16</v>
      </c>
      <c r="B22" s="8" t="s">
        <v>3</v>
      </c>
      <c r="C22" s="8"/>
      <c r="D22" s="9">
        <f>E22+F22+G22+H22+I22</f>
        <v>33102.156999999999</v>
      </c>
      <c r="E22" s="9">
        <f t="shared" si="13"/>
        <v>4273.1369999999997</v>
      </c>
      <c r="F22" s="9">
        <f t="shared" si="13"/>
        <v>4440.6570000000002</v>
      </c>
      <c r="G22" s="9">
        <f t="shared" si="13"/>
        <v>4569.3630000000003</v>
      </c>
      <c r="H22" s="9">
        <f t="shared" si="13"/>
        <v>13409.5</v>
      </c>
      <c r="I22" s="9">
        <f t="shared" si="13"/>
        <v>6409.5</v>
      </c>
      <c r="J22" s="11" t="s">
        <v>28</v>
      </c>
    </row>
    <row r="23" spans="1:10" ht="20.25" x14ac:dyDescent="0.3">
      <c r="A23" s="11">
        <f t="shared" si="9"/>
        <v>17</v>
      </c>
      <c r="B23" s="75" t="s">
        <v>6</v>
      </c>
      <c r="C23" s="76"/>
      <c r="D23" s="76"/>
      <c r="E23" s="76"/>
      <c r="F23" s="76"/>
      <c r="G23" s="76"/>
      <c r="H23" s="76"/>
      <c r="I23" s="76"/>
      <c r="J23" s="77"/>
    </row>
    <row r="24" spans="1:10" ht="40.5" x14ac:dyDescent="0.3">
      <c r="A24" s="11">
        <f t="shared" si="9"/>
        <v>18</v>
      </c>
      <c r="B24" s="8" t="s">
        <v>7</v>
      </c>
      <c r="C24" s="8"/>
      <c r="D24" s="9">
        <f>D26+D27+D28</f>
        <v>52776.656999999999</v>
      </c>
      <c r="E24" s="9">
        <f t="shared" ref="E24:I24" si="14">E26+E27+E28</f>
        <v>8093.5370000000003</v>
      </c>
      <c r="F24" s="9">
        <f t="shared" si="14"/>
        <v>8431.2569999999996</v>
      </c>
      <c r="G24" s="9">
        <f t="shared" si="14"/>
        <v>8693.6630000000005</v>
      </c>
      <c r="H24" s="9">
        <f t="shared" si="14"/>
        <v>17458.3</v>
      </c>
      <c r="I24" s="9">
        <f t="shared" si="14"/>
        <v>10099.9</v>
      </c>
      <c r="J24" s="11" t="s">
        <v>28</v>
      </c>
    </row>
    <row r="25" spans="1:10" ht="20.25" x14ac:dyDescent="0.3">
      <c r="A25" s="11">
        <f t="shared" si="9"/>
        <v>19</v>
      </c>
      <c r="B25" s="8" t="s">
        <v>8</v>
      </c>
      <c r="C25" s="8"/>
      <c r="D25" s="9"/>
      <c r="E25" s="9"/>
      <c r="F25" s="9"/>
      <c r="G25" s="9"/>
      <c r="H25" s="9"/>
      <c r="I25" s="9"/>
      <c r="J25" s="11" t="s">
        <v>28</v>
      </c>
    </row>
    <row r="26" spans="1:10" ht="20.25" x14ac:dyDescent="0.3">
      <c r="A26" s="11">
        <f t="shared" si="9"/>
        <v>20</v>
      </c>
      <c r="B26" s="8" t="s">
        <v>1</v>
      </c>
      <c r="C26" s="8"/>
      <c r="D26" s="9">
        <f>E26+F26+G26+H26+I26</f>
        <v>19086.099999999999</v>
      </c>
      <c r="E26" s="9">
        <f>E40+E42</f>
        <v>3705</v>
      </c>
      <c r="F26" s="9">
        <f t="shared" ref="F26:I26" si="15">F40+F42</f>
        <v>3869.5</v>
      </c>
      <c r="G26" s="9">
        <f t="shared" si="15"/>
        <v>4003.2000000000003</v>
      </c>
      <c r="H26" s="9">
        <f t="shared" si="15"/>
        <v>3933.4</v>
      </c>
      <c r="I26" s="9">
        <f t="shared" si="15"/>
        <v>3575</v>
      </c>
      <c r="J26" s="11" t="s">
        <v>28</v>
      </c>
    </row>
    <row r="27" spans="1:10" ht="20.25" x14ac:dyDescent="0.3">
      <c r="A27" s="11">
        <f t="shared" si="9"/>
        <v>21</v>
      </c>
      <c r="B27" s="8" t="s">
        <v>2</v>
      </c>
      <c r="C27" s="8"/>
      <c r="D27" s="9">
        <f>E27+F27+G27+H27+I27</f>
        <v>588.4</v>
      </c>
      <c r="E27" s="9">
        <f>E36+E38</f>
        <v>115.4</v>
      </c>
      <c r="F27" s="9">
        <f t="shared" ref="F27:I27" si="16">F36+F38</f>
        <v>121.10000000000001</v>
      </c>
      <c r="G27" s="9">
        <f t="shared" si="16"/>
        <v>121.10000000000001</v>
      </c>
      <c r="H27" s="9">
        <f t="shared" si="16"/>
        <v>115.4</v>
      </c>
      <c r="I27" s="9">
        <f t="shared" si="16"/>
        <v>115.4</v>
      </c>
      <c r="J27" s="11" t="s">
        <v>28</v>
      </c>
    </row>
    <row r="28" spans="1:10" ht="20.25" x14ac:dyDescent="0.3">
      <c r="A28" s="11">
        <f t="shared" si="9"/>
        <v>22</v>
      </c>
      <c r="B28" s="8" t="s">
        <v>3</v>
      </c>
      <c r="C28" s="8"/>
      <c r="D28" s="9">
        <f>E28+F28+G28+H28+I28</f>
        <v>33102.156999999999</v>
      </c>
      <c r="E28" s="9">
        <f>E30+E32+E34+E44+E46+E48</f>
        <v>4273.1369999999997</v>
      </c>
      <c r="F28" s="9">
        <f t="shared" ref="F28:I28" si="17">F30+F32+F34+F44+F46+F48</f>
        <v>4440.6570000000002</v>
      </c>
      <c r="G28" s="9">
        <f t="shared" si="17"/>
        <v>4569.3630000000003</v>
      </c>
      <c r="H28" s="9">
        <f t="shared" si="17"/>
        <v>13409.5</v>
      </c>
      <c r="I28" s="9">
        <f t="shared" si="17"/>
        <v>6409.5</v>
      </c>
      <c r="J28" s="11" t="s">
        <v>28</v>
      </c>
    </row>
    <row r="29" spans="1:10" ht="80.25" customHeight="1" x14ac:dyDescent="0.3">
      <c r="A29" s="11">
        <f t="shared" si="9"/>
        <v>23</v>
      </c>
      <c r="B29" s="8" t="s">
        <v>49</v>
      </c>
      <c r="C29" s="8"/>
      <c r="D29" s="9">
        <f>D30</f>
        <v>3271</v>
      </c>
      <c r="E29" s="9">
        <f t="shared" ref="E29:I29" si="18">E30</f>
        <v>0</v>
      </c>
      <c r="F29" s="9">
        <f t="shared" si="18"/>
        <v>0</v>
      </c>
      <c r="G29" s="9">
        <f t="shared" si="18"/>
        <v>0</v>
      </c>
      <c r="H29" s="9">
        <f t="shared" si="18"/>
        <v>1635.5</v>
      </c>
      <c r="I29" s="9">
        <f t="shared" si="18"/>
        <v>1635.5</v>
      </c>
      <c r="J29" s="11">
        <v>4</v>
      </c>
    </row>
    <row r="30" spans="1:10" ht="20.25" x14ac:dyDescent="0.3">
      <c r="A30" s="11">
        <f t="shared" si="9"/>
        <v>24</v>
      </c>
      <c r="B30" s="8" t="s">
        <v>3</v>
      </c>
      <c r="C30" s="8"/>
      <c r="D30" s="9">
        <f>E30+F30+G30+H30+I30</f>
        <v>3271</v>
      </c>
      <c r="E30" s="9">
        <v>0</v>
      </c>
      <c r="F30" s="9">
        <v>0</v>
      </c>
      <c r="G30" s="9">
        <v>0</v>
      </c>
      <c r="H30" s="9">
        <v>1635.5</v>
      </c>
      <c r="I30" s="9">
        <v>1635.5</v>
      </c>
      <c r="J30" s="13" t="s">
        <v>28</v>
      </c>
    </row>
    <row r="31" spans="1:10" ht="63.75" customHeight="1" x14ac:dyDescent="0.3">
      <c r="A31" s="11">
        <f t="shared" si="9"/>
        <v>25</v>
      </c>
      <c r="B31" s="8" t="s">
        <v>61</v>
      </c>
      <c r="C31" s="8"/>
      <c r="D31" s="9">
        <f>D32</f>
        <v>17211</v>
      </c>
      <c r="E31" s="9">
        <f t="shared" ref="E31:I31" si="19">E32</f>
        <v>3424</v>
      </c>
      <c r="F31" s="9">
        <f t="shared" si="19"/>
        <v>3570</v>
      </c>
      <c r="G31" s="9">
        <f t="shared" si="19"/>
        <v>3681</v>
      </c>
      <c r="H31" s="9">
        <f t="shared" si="19"/>
        <v>3268</v>
      </c>
      <c r="I31" s="9">
        <f t="shared" si="19"/>
        <v>3268</v>
      </c>
      <c r="J31" s="11">
        <v>6</v>
      </c>
    </row>
    <row r="32" spans="1:10" ht="20.25" x14ac:dyDescent="0.3">
      <c r="A32" s="11">
        <f t="shared" si="9"/>
        <v>26</v>
      </c>
      <c r="B32" s="8" t="s">
        <v>3</v>
      </c>
      <c r="C32" s="8"/>
      <c r="D32" s="9">
        <f>E32+F32+G32+H32+I32</f>
        <v>17211</v>
      </c>
      <c r="E32" s="9">
        <v>3424</v>
      </c>
      <c r="F32" s="9">
        <v>3570</v>
      </c>
      <c r="G32" s="9">
        <v>3681</v>
      </c>
      <c r="H32" s="9">
        <v>3268</v>
      </c>
      <c r="I32" s="9">
        <v>3268</v>
      </c>
      <c r="J32" s="13" t="s">
        <v>28</v>
      </c>
    </row>
    <row r="33" spans="1:10" ht="88.5" customHeight="1" x14ac:dyDescent="0.3">
      <c r="A33" s="11">
        <f>A32+1</f>
        <v>27</v>
      </c>
      <c r="B33" s="8" t="s">
        <v>62</v>
      </c>
      <c r="C33" s="8"/>
      <c r="D33" s="9">
        <f>D34</f>
        <v>600</v>
      </c>
      <c r="E33" s="9">
        <f t="shared" ref="E33:I33" si="20">E34</f>
        <v>0</v>
      </c>
      <c r="F33" s="9">
        <f t="shared" si="20"/>
        <v>0</v>
      </c>
      <c r="G33" s="9">
        <f t="shared" si="20"/>
        <v>0</v>
      </c>
      <c r="H33" s="9">
        <f t="shared" si="20"/>
        <v>300</v>
      </c>
      <c r="I33" s="9">
        <f t="shared" si="20"/>
        <v>300</v>
      </c>
      <c r="J33" s="11">
        <v>7</v>
      </c>
    </row>
    <row r="34" spans="1:10" ht="20.25" x14ac:dyDescent="0.3">
      <c r="A34" s="11">
        <f t="shared" si="9"/>
        <v>28</v>
      </c>
      <c r="B34" s="8" t="s">
        <v>3</v>
      </c>
      <c r="C34" s="8"/>
      <c r="D34" s="9">
        <f>E34+F34+G34+H34+I34</f>
        <v>600</v>
      </c>
      <c r="E34" s="9">
        <v>0</v>
      </c>
      <c r="F34" s="9">
        <v>0</v>
      </c>
      <c r="G34" s="9">
        <v>0</v>
      </c>
      <c r="H34" s="9">
        <v>300</v>
      </c>
      <c r="I34" s="9">
        <v>300</v>
      </c>
      <c r="J34" s="13" t="s">
        <v>28</v>
      </c>
    </row>
    <row r="35" spans="1:10" ht="180.75" customHeight="1" x14ac:dyDescent="0.3">
      <c r="A35" s="11">
        <f t="shared" si="9"/>
        <v>29</v>
      </c>
      <c r="B35" s="8" t="s">
        <v>63</v>
      </c>
      <c r="C35" s="8"/>
      <c r="D35" s="9">
        <f>D36</f>
        <v>1</v>
      </c>
      <c r="E35" s="9">
        <f>E36</f>
        <v>0.2</v>
      </c>
      <c r="F35" s="9">
        <f t="shared" ref="F35:I35" si="21">F36</f>
        <v>0.2</v>
      </c>
      <c r="G35" s="9">
        <f t="shared" si="21"/>
        <v>0.2</v>
      </c>
      <c r="H35" s="9">
        <f t="shared" si="21"/>
        <v>0.2</v>
      </c>
      <c r="I35" s="9">
        <f t="shared" si="21"/>
        <v>0.2</v>
      </c>
      <c r="J35" s="11">
        <v>9</v>
      </c>
    </row>
    <row r="36" spans="1:10" ht="20.25" x14ac:dyDescent="0.3">
      <c r="A36" s="11">
        <f t="shared" si="9"/>
        <v>30</v>
      </c>
      <c r="B36" s="8" t="s">
        <v>9</v>
      </c>
      <c r="C36" s="8"/>
      <c r="D36" s="9">
        <f>E36+F36+G36+H36+I36</f>
        <v>1</v>
      </c>
      <c r="E36" s="9">
        <v>0.2</v>
      </c>
      <c r="F36" s="9">
        <v>0.2</v>
      </c>
      <c r="G36" s="9">
        <v>0.2</v>
      </c>
      <c r="H36" s="9">
        <v>0.2</v>
      </c>
      <c r="I36" s="9">
        <v>0.2</v>
      </c>
      <c r="J36" s="13" t="s">
        <v>28</v>
      </c>
    </row>
    <row r="37" spans="1:10" ht="99" customHeight="1" x14ac:dyDescent="0.3">
      <c r="A37" s="11">
        <f t="shared" si="9"/>
        <v>31</v>
      </c>
      <c r="B37" s="8" t="s">
        <v>64</v>
      </c>
      <c r="C37" s="8"/>
      <c r="D37" s="9">
        <f>D38</f>
        <v>587.4</v>
      </c>
      <c r="E37" s="9">
        <f t="shared" ref="E37:I37" si="22">E38</f>
        <v>115.2</v>
      </c>
      <c r="F37" s="9">
        <f t="shared" si="22"/>
        <v>120.9</v>
      </c>
      <c r="G37" s="9">
        <f t="shared" si="22"/>
        <v>120.9</v>
      </c>
      <c r="H37" s="9">
        <f t="shared" si="22"/>
        <v>115.2</v>
      </c>
      <c r="I37" s="9">
        <f t="shared" si="22"/>
        <v>115.2</v>
      </c>
      <c r="J37" s="11">
        <v>9</v>
      </c>
    </row>
    <row r="38" spans="1:10" ht="20.25" x14ac:dyDescent="0.3">
      <c r="A38" s="11">
        <f t="shared" si="9"/>
        <v>32</v>
      </c>
      <c r="B38" s="8" t="s">
        <v>9</v>
      </c>
      <c r="C38" s="8"/>
      <c r="D38" s="9">
        <f>E38+F38+G38+H38+I38</f>
        <v>587.4</v>
      </c>
      <c r="E38" s="9">
        <v>115.2</v>
      </c>
      <c r="F38" s="9">
        <v>120.9</v>
      </c>
      <c r="G38" s="9">
        <v>120.9</v>
      </c>
      <c r="H38" s="9">
        <v>115.2</v>
      </c>
      <c r="I38" s="9">
        <v>115.2</v>
      </c>
      <c r="J38" s="11" t="s">
        <v>28</v>
      </c>
    </row>
    <row r="39" spans="1:10" ht="103.5" customHeight="1" x14ac:dyDescent="0.3">
      <c r="A39" s="11">
        <f t="shared" si="9"/>
        <v>33</v>
      </c>
      <c r="B39" s="8" t="s">
        <v>65</v>
      </c>
      <c r="C39" s="8"/>
      <c r="D39" s="9">
        <f>D40</f>
        <v>18691.8</v>
      </c>
      <c r="E39" s="9">
        <f t="shared" ref="E39:I39" si="23">E40</f>
        <v>3700.7</v>
      </c>
      <c r="F39" s="9">
        <f t="shared" si="23"/>
        <v>3865</v>
      </c>
      <c r="G39" s="9">
        <f t="shared" si="23"/>
        <v>3999.3</v>
      </c>
      <c r="H39" s="9">
        <f t="shared" si="23"/>
        <v>3563.4</v>
      </c>
      <c r="I39" s="9">
        <f t="shared" si="23"/>
        <v>3563.4</v>
      </c>
      <c r="J39" s="11">
        <v>11</v>
      </c>
    </row>
    <row r="40" spans="1:10" ht="22.5" customHeight="1" x14ac:dyDescent="0.3">
      <c r="A40" s="11">
        <f t="shared" si="9"/>
        <v>34</v>
      </c>
      <c r="B40" s="8" t="s">
        <v>18</v>
      </c>
      <c r="C40" s="8"/>
      <c r="D40" s="9">
        <f>E40+F40+G40+H40+I40</f>
        <v>18691.8</v>
      </c>
      <c r="E40" s="9">
        <v>3700.7</v>
      </c>
      <c r="F40" s="9">
        <v>3865</v>
      </c>
      <c r="G40" s="9">
        <v>3999.3</v>
      </c>
      <c r="H40" s="9">
        <v>3563.4</v>
      </c>
      <c r="I40" s="9">
        <v>3563.4</v>
      </c>
      <c r="J40" s="11" t="s">
        <v>28</v>
      </c>
    </row>
    <row r="41" spans="1:10" ht="141.75" customHeight="1" x14ac:dyDescent="0.3">
      <c r="A41" s="11">
        <f t="shared" si="9"/>
        <v>35</v>
      </c>
      <c r="B41" s="8" t="s">
        <v>66</v>
      </c>
      <c r="C41" s="8"/>
      <c r="D41" s="9">
        <f>E41+F41+G41+H41+I41</f>
        <v>394.3</v>
      </c>
      <c r="E41" s="9">
        <f>E42</f>
        <v>4.3</v>
      </c>
      <c r="F41" s="9">
        <f t="shared" ref="F41:I41" si="24">F42</f>
        <v>4.5</v>
      </c>
      <c r="G41" s="9">
        <f t="shared" si="24"/>
        <v>3.9</v>
      </c>
      <c r="H41" s="9">
        <f t="shared" si="24"/>
        <v>370</v>
      </c>
      <c r="I41" s="9">
        <f t="shared" si="24"/>
        <v>11.6</v>
      </c>
      <c r="J41" s="11">
        <v>13</v>
      </c>
    </row>
    <row r="42" spans="1:10" ht="20.25" x14ac:dyDescent="0.3">
      <c r="A42" s="11">
        <f t="shared" si="9"/>
        <v>36</v>
      </c>
      <c r="B42" s="8" t="s">
        <v>10</v>
      </c>
      <c r="C42" s="8"/>
      <c r="D42" s="9">
        <f>E42+F42+G42+H42+I42</f>
        <v>394.3</v>
      </c>
      <c r="E42" s="9">
        <v>4.3</v>
      </c>
      <c r="F42" s="9">
        <v>4.5</v>
      </c>
      <c r="G42" s="9">
        <v>3.9</v>
      </c>
      <c r="H42" s="9">
        <v>370</v>
      </c>
      <c r="I42" s="9">
        <v>11.6</v>
      </c>
      <c r="J42" s="11" t="s">
        <v>28</v>
      </c>
    </row>
    <row r="43" spans="1:10" ht="62.25" customHeight="1" x14ac:dyDescent="0.3">
      <c r="A43" s="11">
        <f t="shared" si="9"/>
        <v>37</v>
      </c>
      <c r="B43" s="8" t="s">
        <v>67</v>
      </c>
      <c r="C43" s="8"/>
      <c r="D43" s="9">
        <f>D44</f>
        <v>7000</v>
      </c>
      <c r="E43" s="9">
        <f>E44</f>
        <v>0</v>
      </c>
      <c r="F43" s="9">
        <f>F44</f>
        <v>0</v>
      </c>
      <c r="G43" s="9">
        <v>0</v>
      </c>
      <c r="H43" s="9">
        <f>H44</f>
        <v>7000</v>
      </c>
      <c r="I43" s="9">
        <v>0</v>
      </c>
      <c r="J43" s="11">
        <v>17</v>
      </c>
    </row>
    <row r="44" spans="1:10" ht="20.25" x14ac:dyDescent="0.3">
      <c r="A44" s="11">
        <f t="shared" si="9"/>
        <v>38</v>
      </c>
      <c r="B44" s="8" t="s">
        <v>20</v>
      </c>
      <c r="C44" s="8"/>
      <c r="D44" s="9">
        <f>E44+F44+G44+H44+I44</f>
        <v>7000</v>
      </c>
      <c r="E44" s="9">
        <v>0</v>
      </c>
      <c r="F44" s="9">
        <v>0</v>
      </c>
      <c r="G44" s="9">
        <v>0</v>
      </c>
      <c r="H44" s="9">
        <v>7000</v>
      </c>
      <c r="I44" s="9">
        <v>0</v>
      </c>
      <c r="J44" s="11" t="s">
        <v>28</v>
      </c>
    </row>
    <row r="45" spans="1:10" ht="85.5" customHeight="1" x14ac:dyDescent="0.3">
      <c r="A45" s="11">
        <f t="shared" si="9"/>
        <v>39</v>
      </c>
      <c r="B45" s="8" t="s">
        <v>68</v>
      </c>
      <c r="C45" s="8"/>
      <c r="D45" s="9">
        <f>D46</f>
        <v>2784</v>
      </c>
      <c r="E45" s="9">
        <f t="shared" ref="E45:I45" si="25">E46</f>
        <v>428</v>
      </c>
      <c r="F45" s="9">
        <f t="shared" si="25"/>
        <v>428</v>
      </c>
      <c r="G45" s="9">
        <f t="shared" si="25"/>
        <v>428</v>
      </c>
      <c r="H45" s="9">
        <f t="shared" si="25"/>
        <v>750</v>
      </c>
      <c r="I45" s="9">
        <f t="shared" si="25"/>
        <v>750</v>
      </c>
      <c r="J45" s="11">
        <v>15</v>
      </c>
    </row>
    <row r="46" spans="1:10" ht="20.25" x14ac:dyDescent="0.3">
      <c r="A46" s="11">
        <f t="shared" si="9"/>
        <v>40</v>
      </c>
      <c r="B46" s="8" t="s">
        <v>20</v>
      </c>
      <c r="C46" s="8"/>
      <c r="D46" s="9">
        <f>E46+F46+G46+H46+I46</f>
        <v>2784</v>
      </c>
      <c r="E46" s="9">
        <v>428</v>
      </c>
      <c r="F46" s="9">
        <v>428</v>
      </c>
      <c r="G46" s="9">
        <v>428</v>
      </c>
      <c r="H46" s="9">
        <v>750</v>
      </c>
      <c r="I46" s="9">
        <v>750</v>
      </c>
      <c r="J46" s="11" t="s">
        <v>28</v>
      </c>
    </row>
    <row r="47" spans="1:10" ht="222.75" x14ac:dyDescent="0.3">
      <c r="A47" s="11">
        <f>A46+1</f>
        <v>41</v>
      </c>
      <c r="B47" s="8" t="s">
        <v>69</v>
      </c>
      <c r="C47" s="8"/>
      <c r="D47" s="9">
        <f>D48</f>
        <v>2236.1570000000002</v>
      </c>
      <c r="E47" s="9">
        <f>E48</f>
        <v>421.137</v>
      </c>
      <c r="F47" s="9">
        <f t="shared" ref="F47:I47" si="26">F48</f>
        <v>442.65699999999998</v>
      </c>
      <c r="G47" s="9">
        <f t="shared" si="26"/>
        <v>460.363</v>
      </c>
      <c r="H47" s="9">
        <f t="shared" si="26"/>
        <v>456</v>
      </c>
      <c r="I47" s="9">
        <f t="shared" si="26"/>
        <v>456</v>
      </c>
      <c r="J47" s="14" t="s">
        <v>75</v>
      </c>
    </row>
    <row r="48" spans="1:10" ht="20.25" x14ac:dyDescent="0.3">
      <c r="A48" s="11">
        <f>A47+1</f>
        <v>42</v>
      </c>
      <c r="B48" s="8" t="s">
        <v>20</v>
      </c>
      <c r="C48" s="8"/>
      <c r="D48" s="9">
        <f>E48+F48+G48+H48+I48</f>
        <v>2236.1570000000002</v>
      </c>
      <c r="E48" s="9">
        <v>421.137</v>
      </c>
      <c r="F48" s="9">
        <v>442.65699999999998</v>
      </c>
      <c r="G48" s="9">
        <v>460.363</v>
      </c>
      <c r="H48" s="9">
        <v>456</v>
      </c>
      <c r="I48" s="9">
        <v>456</v>
      </c>
      <c r="J48" s="11" t="s">
        <v>28</v>
      </c>
    </row>
    <row r="49" spans="1:10" ht="21.75" customHeight="1" x14ac:dyDescent="0.3">
      <c r="A49" s="11">
        <f>A48+1</f>
        <v>43</v>
      </c>
      <c r="B49" s="81" t="s">
        <v>25</v>
      </c>
      <c r="C49" s="82"/>
      <c r="D49" s="82"/>
      <c r="E49" s="82"/>
      <c r="F49" s="82"/>
      <c r="G49" s="82"/>
      <c r="H49" s="82"/>
      <c r="I49" s="82"/>
      <c r="J49" s="83"/>
    </row>
    <row r="50" spans="1:10" ht="20.25" x14ac:dyDescent="0.3">
      <c r="A50" s="11">
        <f t="shared" ref="A50:A106" si="27">A49+1</f>
        <v>44</v>
      </c>
      <c r="B50" s="8" t="s">
        <v>4</v>
      </c>
      <c r="C50" s="8"/>
      <c r="D50" s="12">
        <f>D52+D53+D54</f>
        <v>1510010.0005400002</v>
      </c>
      <c r="E50" s="12">
        <f t="shared" ref="E50:I50" si="28">E52+E53+E54</f>
        <v>314684.50053999998</v>
      </c>
      <c r="F50" s="12">
        <f t="shared" si="28"/>
        <v>278207.3</v>
      </c>
      <c r="G50" s="12">
        <f t="shared" si="28"/>
        <v>287672.8</v>
      </c>
      <c r="H50" s="12">
        <f t="shared" si="28"/>
        <v>314722.7</v>
      </c>
      <c r="I50" s="12">
        <f t="shared" si="28"/>
        <v>314722.7</v>
      </c>
      <c r="J50" s="11" t="s">
        <v>28</v>
      </c>
    </row>
    <row r="51" spans="1:10" ht="20.25" x14ac:dyDescent="0.3">
      <c r="A51" s="11">
        <f t="shared" si="27"/>
        <v>45</v>
      </c>
      <c r="B51" s="8" t="s">
        <v>5</v>
      </c>
      <c r="C51" s="8"/>
      <c r="D51" s="12"/>
      <c r="E51" s="12"/>
      <c r="F51" s="12"/>
      <c r="G51" s="12"/>
      <c r="H51" s="12"/>
      <c r="I51" s="12"/>
      <c r="J51" s="11" t="s">
        <v>28</v>
      </c>
    </row>
    <row r="52" spans="1:10" ht="20.25" x14ac:dyDescent="0.3">
      <c r="A52" s="11">
        <f t="shared" si="27"/>
        <v>46</v>
      </c>
      <c r="B52" s="8" t="s">
        <v>11</v>
      </c>
      <c r="C52" s="8"/>
      <c r="D52" s="9">
        <f>E52+F52+G52+H52+I52</f>
        <v>178544.49999999997</v>
      </c>
      <c r="E52" s="12">
        <f t="shared" ref="E52:I54" si="29">E58</f>
        <v>39371.1</v>
      </c>
      <c r="F52" s="12">
        <f t="shared" si="29"/>
        <v>36282.300000000003</v>
      </c>
      <c r="G52" s="12">
        <f t="shared" si="29"/>
        <v>36314.299999999996</v>
      </c>
      <c r="H52" s="12">
        <f t="shared" si="29"/>
        <v>33288.400000000001</v>
      </c>
      <c r="I52" s="12">
        <f t="shared" si="29"/>
        <v>33288.400000000001</v>
      </c>
      <c r="J52" s="11" t="s">
        <v>28</v>
      </c>
    </row>
    <row r="53" spans="1:10" ht="20.25" x14ac:dyDescent="0.3">
      <c r="A53" s="11">
        <f t="shared" si="27"/>
        <v>47</v>
      </c>
      <c r="B53" s="8" t="s">
        <v>2</v>
      </c>
      <c r="C53" s="8"/>
      <c r="D53" s="9">
        <f>E53+F53+G53+H53+I53</f>
        <v>1268975.8</v>
      </c>
      <c r="E53" s="12">
        <f>E59</f>
        <v>263033.3</v>
      </c>
      <c r="F53" s="12">
        <f t="shared" si="29"/>
        <v>229088</v>
      </c>
      <c r="G53" s="12">
        <f t="shared" si="29"/>
        <v>238083.5</v>
      </c>
      <c r="H53" s="12">
        <f t="shared" si="29"/>
        <v>269385.5</v>
      </c>
      <c r="I53" s="12">
        <f t="shared" si="29"/>
        <v>269385.5</v>
      </c>
      <c r="J53" s="11" t="s">
        <v>28</v>
      </c>
    </row>
    <row r="54" spans="1:10" ht="20.25" x14ac:dyDescent="0.3">
      <c r="A54" s="11">
        <f t="shared" si="27"/>
        <v>48</v>
      </c>
      <c r="B54" s="8" t="s">
        <v>3</v>
      </c>
      <c r="C54" s="8"/>
      <c r="D54" s="9">
        <f>E54+F54+G54+H54+I54</f>
        <v>62489.700540000005</v>
      </c>
      <c r="E54" s="12">
        <f t="shared" si="29"/>
        <v>12280.100539999999</v>
      </c>
      <c r="F54" s="12">
        <f t="shared" si="29"/>
        <v>12837</v>
      </c>
      <c r="G54" s="12">
        <f t="shared" si="29"/>
        <v>13275</v>
      </c>
      <c r="H54" s="12">
        <f t="shared" si="29"/>
        <v>12048.8</v>
      </c>
      <c r="I54" s="12">
        <f t="shared" si="29"/>
        <v>12048.8</v>
      </c>
      <c r="J54" s="11" t="s">
        <v>28</v>
      </c>
    </row>
    <row r="55" spans="1:10" ht="20.25" x14ac:dyDescent="0.3">
      <c r="A55" s="11">
        <f t="shared" si="27"/>
        <v>49</v>
      </c>
      <c r="B55" s="75" t="s">
        <v>12</v>
      </c>
      <c r="C55" s="76"/>
      <c r="D55" s="76"/>
      <c r="E55" s="76"/>
      <c r="F55" s="76"/>
      <c r="G55" s="76"/>
      <c r="H55" s="76"/>
      <c r="I55" s="76"/>
      <c r="J55" s="77"/>
    </row>
    <row r="56" spans="1:10" ht="40.5" x14ac:dyDescent="0.3">
      <c r="A56" s="11">
        <f t="shared" si="27"/>
        <v>50</v>
      </c>
      <c r="B56" s="8" t="s">
        <v>13</v>
      </c>
      <c r="C56" s="8"/>
      <c r="D56" s="12">
        <f>D58+D59+D60</f>
        <v>1510010.0005400002</v>
      </c>
      <c r="E56" s="12">
        <f t="shared" ref="E56:I56" si="30">E58+E59+E60</f>
        <v>314684.50053999998</v>
      </c>
      <c r="F56" s="12">
        <f t="shared" si="30"/>
        <v>278207.3</v>
      </c>
      <c r="G56" s="12">
        <f t="shared" si="30"/>
        <v>287672.8</v>
      </c>
      <c r="H56" s="12">
        <f t="shared" si="30"/>
        <v>314722.7</v>
      </c>
      <c r="I56" s="12">
        <f t="shared" si="30"/>
        <v>314722.7</v>
      </c>
      <c r="J56" s="11" t="s">
        <v>28</v>
      </c>
    </row>
    <row r="57" spans="1:10" ht="20.25" x14ac:dyDescent="0.3">
      <c r="A57" s="11">
        <f t="shared" si="27"/>
        <v>51</v>
      </c>
      <c r="B57" s="8" t="s">
        <v>8</v>
      </c>
      <c r="C57" s="8"/>
      <c r="D57" s="12"/>
      <c r="E57" s="12"/>
      <c r="F57" s="12"/>
      <c r="G57" s="12"/>
      <c r="H57" s="12"/>
      <c r="I57" s="12"/>
      <c r="J57" s="11" t="s">
        <v>28</v>
      </c>
    </row>
    <row r="58" spans="1:10" ht="20.25" x14ac:dyDescent="0.3">
      <c r="A58" s="11">
        <f t="shared" si="27"/>
        <v>52</v>
      </c>
      <c r="B58" s="8" t="s">
        <v>11</v>
      </c>
      <c r="C58" s="8"/>
      <c r="D58" s="12">
        <f>E58+F58+G58+H58+I58</f>
        <v>178544.49999999997</v>
      </c>
      <c r="E58" s="12">
        <f>E64+E80</f>
        <v>39371.1</v>
      </c>
      <c r="F58" s="12">
        <f>F64+F80</f>
        <v>36282.300000000003</v>
      </c>
      <c r="G58" s="12">
        <f>G64+G80</f>
        <v>36314.299999999996</v>
      </c>
      <c r="H58" s="12">
        <f>H64+H80</f>
        <v>33288.400000000001</v>
      </c>
      <c r="I58" s="12">
        <f>I64+I80</f>
        <v>33288.400000000001</v>
      </c>
      <c r="J58" s="11" t="s">
        <v>28</v>
      </c>
    </row>
    <row r="59" spans="1:10" ht="20.25" x14ac:dyDescent="0.3">
      <c r="A59" s="11">
        <f t="shared" si="27"/>
        <v>53</v>
      </c>
      <c r="B59" s="8" t="s">
        <v>2</v>
      </c>
      <c r="C59" s="8"/>
      <c r="D59" s="12">
        <f>E59+F59+G59+H59+I59</f>
        <v>1268975.8</v>
      </c>
      <c r="E59" s="12">
        <f>E62+E66+E72+E76</f>
        <v>263033.3</v>
      </c>
      <c r="F59" s="12">
        <f>F62+F66+F72+F76</f>
        <v>229088</v>
      </c>
      <c r="G59" s="12">
        <f>G62+G66+G72+G76</f>
        <v>238083.5</v>
      </c>
      <c r="H59" s="12">
        <f>H62+H66+H72+H76</f>
        <v>269385.5</v>
      </c>
      <c r="I59" s="12">
        <f>I62+I66+I72+I76</f>
        <v>269385.5</v>
      </c>
      <c r="J59" s="11" t="s">
        <v>28</v>
      </c>
    </row>
    <row r="60" spans="1:10" ht="20.25" x14ac:dyDescent="0.3">
      <c r="A60" s="11">
        <f t="shared" si="27"/>
        <v>54</v>
      </c>
      <c r="B60" s="8" t="s">
        <v>3</v>
      </c>
      <c r="C60" s="8"/>
      <c r="D60" s="12">
        <f>E60+F60+G60+H60+I60</f>
        <v>62489.700540000005</v>
      </c>
      <c r="E60" s="12">
        <f>E68+E70+E74+E78</f>
        <v>12280.100539999999</v>
      </c>
      <c r="F60" s="12">
        <f t="shared" ref="F60:I60" si="31">F68+F70+F74+F78</f>
        <v>12837</v>
      </c>
      <c r="G60" s="12">
        <f t="shared" si="31"/>
        <v>13275</v>
      </c>
      <c r="H60" s="12">
        <f t="shared" si="31"/>
        <v>12048.8</v>
      </c>
      <c r="I60" s="12">
        <f t="shared" si="31"/>
        <v>12048.8</v>
      </c>
      <c r="J60" s="11" t="s">
        <v>28</v>
      </c>
    </row>
    <row r="61" spans="1:10" ht="348.75" customHeight="1" x14ac:dyDescent="0.3">
      <c r="A61" s="11">
        <f t="shared" si="27"/>
        <v>55</v>
      </c>
      <c r="B61" s="15" t="s">
        <v>55</v>
      </c>
      <c r="C61" s="15"/>
      <c r="D61" s="12">
        <f>E61+F61+G61+H61+I61</f>
        <v>406044.60000000003</v>
      </c>
      <c r="E61" s="12">
        <f>E62</f>
        <v>73332.800000000003</v>
      </c>
      <c r="F61" s="12">
        <f t="shared" ref="F61:I61" si="32">F62</f>
        <v>66339.100000000006</v>
      </c>
      <c r="G61" s="12">
        <f t="shared" si="32"/>
        <v>68992.7</v>
      </c>
      <c r="H61" s="12">
        <f t="shared" si="32"/>
        <v>98690</v>
      </c>
      <c r="I61" s="12">
        <f t="shared" si="32"/>
        <v>98690</v>
      </c>
      <c r="J61" s="16">
        <v>23</v>
      </c>
    </row>
    <row r="62" spans="1:10" ht="23.25" customHeight="1" x14ac:dyDescent="0.3">
      <c r="A62" s="11">
        <f t="shared" si="27"/>
        <v>56</v>
      </c>
      <c r="B62" s="15" t="s">
        <v>9</v>
      </c>
      <c r="C62" s="15"/>
      <c r="D62" s="12">
        <f>E62+F62+G62+H62+I62</f>
        <v>406044.60000000003</v>
      </c>
      <c r="E62" s="12">
        <v>73332.800000000003</v>
      </c>
      <c r="F62" s="12">
        <v>66339.100000000006</v>
      </c>
      <c r="G62" s="12">
        <v>68992.7</v>
      </c>
      <c r="H62" s="12">
        <v>98690</v>
      </c>
      <c r="I62" s="12">
        <v>98690</v>
      </c>
      <c r="J62" s="11" t="s">
        <v>28</v>
      </c>
    </row>
    <row r="63" spans="1:10" ht="367.5" customHeight="1" x14ac:dyDescent="0.3">
      <c r="A63" s="11">
        <f t="shared" si="27"/>
        <v>57</v>
      </c>
      <c r="B63" s="15" t="s">
        <v>56</v>
      </c>
      <c r="C63" s="15"/>
      <c r="D63" s="12">
        <f>SUM(E63:I63)</f>
        <v>177155.80000000002</v>
      </c>
      <c r="E63" s="17">
        <f t="shared" ref="E63:I63" si="33">E64</f>
        <v>39065.599999999999</v>
      </c>
      <c r="F63" s="17">
        <f t="shared" si="33"/>
        <v>35951.4</v>
      </c>
      <c r="G63" s="17">
        <f t="shared" si="33"/>
        <v>35949.599999999999</v>
      </c>
      <c r="H63" s="17">
        <f t="shared" si="33"/>
        <v>33094.6</v>
      </c>
      <c r="I63" s="17">
        <f t="shared" si="33"/>
        <v>33094.6</v>
      </c>
      <c r="J63" s="16">
        <v>25</v>
      </c>
    </row>
    <row r="64" spans="1:10" ht="27" customHeight="1" x14ac:dyDescent="0.3">
      <c r="A64" s="11">
        <f t="shared" si="27"/>
        <v>58</v>
      </c>
      <c r="B64" s="8" t="s">
        <v>10</v>
      </c>
      <c r="C64" s="8"/>
      <c r="D64" s="9">
        <f>E64+F64+G64+H64+I64</f>
        <v>177155.80000000002</v>
      </c>
      <c r="E64" s="17">
        <f>35956.1+3109.5</f>
        <v>39065.599999999999</v>
      </c>
      <c r="F64" s="17">
        <v>35951.4</v>
      </c>
      <c r="G64" s="17">
        <v>35949.599999999999</v>
      </c>
      <c r="H64" s="17">
        <v>33094.6</v>
      </c>
      <c r="I64" s="17">
        <v>33094.6</v>
      </c>
      <c r="J64" s="11" t="s">
        <v>28</v>
      </c>
    </row>
    <row r="65" spans="1:10" s="21" customFormat="1" ht="311.25" customHeight="1" x14ac:dyDescent="0.3">
      <c r="A65" s="11">
        <f t="shared" si="27"/>
        <v>59</v>
      </c>
      <c r="B65" s="18" t="s">
        <v>53</v>
      </c>
      <c r="C65" s="18"/>
      <c r="D65" s="19">
        <f>D66</f>
        <v>831650.7</v>
      </c>
      <c r="E65" s="19">
        <f t="shared" ref="E65:I65" si="34">E66</f>
        <v>180172</v>
      </c>
      <c r="F65" s="19">
        <f t="shared" si="34"/>
        <v>158548.4</v>
      </c>
      <c r="G65" s="19">
        <f t="shared" si="34"/>
        <v>164890.29999999999</v>
      </c>
      <c r="H65" s="19">
        <f t="shared" si="34"/>
        <v>164020</v>
      </c>
      <c r="I65" s="19">
        <f t="shared" si="34"/>
        <v>164020</v>
      </c>
      <c r="J65" s="20">
        <v>25</v>
      </c>
    </row>
    <row r="66" spans="1:10" s="21" customFormat="1" ht="28.5" customHeight="1" x14ac:dyDescent="0.3">
      <c r="A66" s="11">
        <f t="shared" si="27"/>
        <v>60</v>
      </c>
      <c r="B66" s="18" t="s">
        <v>9</v>
      </c>
      <c r="C66" s="18"/>
      <c r="D66" s="19">
        <f>E66+F66+G66+H66+I66</f>
        <v>831650.7</v>
      </c>
      <c r="E66" s="19">
        <f>160818.3+19353.7</f>
        <v>180172</v>
      </c>
      <c r="F66" s="19">
        <v>158548.4</v>
      </c>
      <c r="G66" s="19">
        <v>164890.29999999999</v>
      </c>
      <c r="H66" s="19">
        <v>164020</v>
      </c>
      <c r="I66" s="19">
        <v>164020</v>
      </c>
      <c r="J66" s="11" t="s">
        <v>28</v>
      </c>
    </row>
    <row r="67" spans="1:10" ht="104.25" customHeight="1" x14ac:dyDescent="0.3">
      <c r="A67" s="11">
        <f t="shared" si="27"/>
        <v>61</v>
      </c>
      <c r="B67" s="8" t="s">
        <v>30</v>
      </c>
      <c r="C67" s="8"/>
      <c r="D67" s="9">
        <f>D68</f>
        <v>1540</v>
      </c>
      <c r="E67" s="12">
        <f t="shared" ref="E67:I67" si="35">E68</f>
        <v>300</v>
      </c>
      <c r="F67" s="12">
        <f t="shared" si="35"/>
        <v>300</v>
      </c>
      <c r="G67" s="12">
        <f t="shared" si="35"/>
        <v>300</v>
      </c>
      <c r="H67" s="12">
        <f t="shared" si="35"/>
        <v>320</v>
      </c>
      <c r="I67" s="12">
        <f t="shared" si="35"/>
        <v>320</v>
      </c>
      <c r="J67" s="11">
        <v>27</v>
      </c>
    </row>
    <row r="68" spans="1:10" ht="20.25" x14ac:dyDescent="0.3">
      <c r="A68" s="11">
        <f t="shared" si="27"/>
        <v>62</v>
      </c>
      <c r="B68" s="8" t="s">
        <v>3</v>
      </c>
      <c r="C68" s="8"/>
      <c r="D68" s="9">
        <f>E68+F68+G68+H68+I68</f>
        <v>1540</v>
      </c>
      <c r="E68" s="12">
        <v>300</v>
      </c>
      <c r="F68" s="12">
        <v>300</v>
      </c>
      <c r="G68" s="12">
        <v>300</v>
      </c>
      <c r="H68" s="12">
        <v>320</v>
      </c>
      <c r="I68" s="12">
        <v>320</v>
      </c>
      <c r="J68" s="11" t="s">
        <v>28</v>
      </c>
    </row>
    <row r="69" spans="1:10" ht="125.25" customHeight="1" x14ac:dyDescent="0.3">
      <c r="A69" s="11">
        <f t="shared" si="27"/>
        <v>63</v>
      </c>
      <c r="B69" s="8" t="s">
        <v>32</v>
      </c>
      <c r="C69" s="8"/>
      <c r="D69" s="9">
        <f>D70</f>
        <v>435.6</v>
      </c>
      <c r="E69" s="12">
        <f t="shared" ref="E69:I69" si="36">E70</f>
        <v>80</v>
      </c>
      <c r="F69" s="12">
        <f t="shared" si="36"/>
        <v>80</v>
      </c>
      <c r="G69" s="12">
        <f t="shared" si="36"/>
        <v>80</v>
      </c>
      <c r="H69" s="12">
        <f t="shared" si="36"/>
        <v>97.8</v>
      </c>
      <c r="I69" s="12">
        <f t="shared" si="36"/>
        <v>97.8</v>
      </c>
      <c r="J69" s="11">
        <v>27</v>
      </c>
    </row>
    <row r="70" spans="1:10" ht="20.25" x14ac:dyDescent="0.3">
      <c r="A70" s="11">
        <f t="shared" si="27"/>
        <v>64</v>
      </c>
      <c r="B70" s="8" t="s">
        <v>3</v>
      </c>
      <c r="C70" s="8"/>
      <c r="D70" s="9">
        <f>E70+F70+G70+H70+I70</f>
        <v>435.6</v>
      </c>
      <c r="E70" s="12">
        <v>80</v>
      </c>
      <c r="F70" s="12">
        <v>80</v>
      </c>
      <c r="G70" s="12">
        <v>80</v>
      </c>
      <c r="H70" s="12">
        <v>97.8</v>
      </c>
      <c r="I70" s="12">
        <v>97.8</v>
      </c>
      <c r="J70" s="11" t="s">
        <v>28</v>
      </c>
    </row>
    <row r="71" spans="1:10" ht="204.75" customHeight="1" x14ac:dyDescent="0.3">
      <c r="A71" s="11">
        <f t="shared" si="27"/>
        <v>65</v>
      </c>
      <c r="B71" s="8" t="s">
        <v>54</v>
      </c>
      <c r="C71" s="8"/>
      <c r="D71" s="9">
        <f>D72</f>
        <v>31278</v>
      </c>
      <c r="E71" s="12">
        <f t="shared" ref="E71:I71" si="37">E72</f>
        <v>9528</v>
      </c>
      <c r="F71" s="12">
        <f t="shared" si="37"/>
        <v>4200</v>
      </c>
      <c r="G71" s="12">
        <f t="shared" si="37"/>
        <v>4200</v>
      </c>
      <c r="H71" s="12">
        <f t="shared" si="37"/>
        <v>6675</v>
      </c>
      <c r="I71" s="12">
        <f t="shared" si="37"/>
        <v>6675</v>
      </c>
      <c r="J71" s="11">
        <v>29</v>
      </c>
    </row>
    <row r="72" spans="1:10" ht="20.25" x14ac:dyDescent="0.3">
      <c r="A72" s="11">
        <f t="shared" si="27"/>
        <v>66</v>
      </c>
      <c r="B72" s="8" t="s">
        <v>9</v>
      </c>
      <c r="C72" s="8"/>
      <c r="D72" s="9">
        <f>E72+F72+G72+H72+I72</f>
        <v>31278</v>
      </c>
      <c r="E72" s="12">
        <v>9528</v>
      </c>
      <c r="F72" s="12">
        <v>4200</v>
      </c>
      <c r="G72" s="12">
        <v>4200</v>
      </c>
      <c r="H72" s="12">
        <v>6675</v>
      </c>
      <c r="I72" s="12">
        <v>6675</v>
      </c>
      <c r="J72" s="11" t="s">
        <v>28</v>
      </c>
    </row>
    <row r="73" spans="1:10" ht="186.75" customHeight="1" x14ac:dyDescent="0.3">
      <c r="A73" s="11">
        <f t="shared" si="27"/>
        <v>67</v>
      </c>
      <c r="B73" s="8" t="s">
        <v>70</v>
      </c>
      <c r="C73" s="8"/>
      <c r="D73" s="9">
        <f>D74</f>
        <v>171</v>
      </c>
      <c r="E73" s="12">
        <f t="shared" ref="E73:I73" si="38">E74</f>
        <v>0</v>
      </c>
      <c r="F73" s="12">
        <f t="shared" si="38"/>
        <v>0</v>
      </c>
      <c r="G73" s="12">
        <f t="shared" si="38"/>
        <v>0</v>
      </c>
      <c r="H73" s="12">
        <f t="shared" si="38"/>
        <v>85.5</v>
      </c>
      <c r="I73" s="12">
        <f t="shared" si="38"/>
        <v>85.5</v>
      </c>
      <c r="J73" s="11">
        <v>31</v>
      </c>
    </row>
    <row r="74" spans="1:10" ht="20.25" x14ac:dyDescent="0.3">
      <c r="A74" s="11">
        <f t="shared" si="27"/>
        <v>68</v>
      </c>
      <c r="B74" s="8" t="s">
        <v>3</v>
      </c>
      <c r="C74" s="8"/>
      <c r="D74" s="9">
        <f>E74+F74+G74+H74+I74</f>
        <v>171</v>
      </c>
      <c r="E74" s="12">
        <v>0</v>
      </c>
      <c r="F74" s="12">
        <v>0</v>
      </c>
      <c r="G74" s="12">
        <v>0</v>
      </c>
      <c r="H74" s="12">
        <v>85.5</v>
      </c>
      <c r="I74" s="12">
        <v>85.5</v>
      </c>
      <c r="J74" s="11" t="s">
        <v>28</v>
      </c>
    </row>
    <row r="75" spans="1:10" ht="286.5" customHeight="1" x14ac:dyDescent="0.3">
      <c r="A75" s="11">
        <f t="shared" si="27"/>
        <v>69</v>
      </c>
      <c r="B75" s="8" t="s">
        <v>71</v>
      </c>
      <c r="C75" s="8"/>
      <c r="D75" s="9">
        <f>D76</f>
        <v>2.5</v>
      </c>
      <c r="E75" s="12">
        <f t="shared" ref="E75:I75" si="39">E76</f>
        <v>0.5</v>
      </c>
      <c r="F75" s="12">
        <f t="shared" si="39"/>
        <v>0.5</v>
      </c>
      <c r="G75" s="12">
        <f t="shared" si="39"/>
        <v>0.5</v>
      </c>
      <c r="H75" s="12">
        <f t="shared" si="39"/>
        <v>0.5</v>
      </c>
      <c r="I75" s="12">
        <f t="shared" si="39"/>
        <v>0.5</v>
      </c>
      <c r="J75" s="11">
        <v>33</v>
      </c>
    </row>
    <row r="76" spans="1:10" ht="20.25" x14ac:dyDescent="0.3">
      <c r="A76" s="11">
        <f t="shared" si="27"/>
        <v>70</v>
      </c>
      <c r="B76" s="8" t="s">
        <v>14</v>
      </c>
      <c r="C76" s="8"/>
      <c r="D76" s="9">
        <f>E76+F76+G76+H76+I76</f>
        <v>2.5</v>
      </c>
      <c r="E76" s="12">
        <v>0.5</v>
      </c>
      <c r="F76" s="12">
        <v>0.5</v>
      </c>
      <c r="G76" s="12">
        <v>0.5</v>
      </c>
      <c r="H76" s="12">
        <v>0.5</v>
      </c>
      <c r="I76" s="12">
        <v>0.5</v>
      </c>
      <c r="J76" s="11" t="s">
        <v>28</v>
      </c>
    </row>
    <row r="77" spans="1:10" ht="102.75" customHeight="1" x14ac:dyDescent="0.3">
      <c r="A77" s="11">
        <f t="shared" si="27"/>
        <v>71</v>
      </c>
      <c r="B77" s="8" t="s">
        <v>72</v>
      </c>
      <c r="C77" s="8"/>
      <c r="D77" s="9">
        <f>D78</f>
        <v>60343.100539999999</v>
      </c>
      <c r="E77" s="12">
        <f t="shared" ref="E77:I77" si="40">E78</f>
        <v>11900.100539999999</v>
      </c>
      <c r="F77" s="12">
        <f t="shared" si="40"/>
        <v>12457</v>
      </c>
      <c r="G77" s="12">
        <f t="shared" si="40"/>
        <v>12895</v>
      </c>
      <c r="H77" s="12">
        <f t="shared" si="40"/>
        <v>11545.5</v>
      </c>
      <c r="I77" s="12">
        <f t="shared" si="40"/>
        <v>11545.5</v>
      </c>
      <c r="J77" s="11">
        <v>27</v>
      </c>
    </row>
    <row r="78" spans="1:10" ht="20.25" x14ac:dyDescent="0.3">
      <c r="A78" s="11">
        <f t="shared" si="27"/>
        <v>72</v>
      </c>
      <c r="B78" s="8" t="s">
        <v>3</v>
      </c>
      <c r="C78" s="8"/>
      <c r="D78" s="9">
        <f>E78+F78+G78+H78+I78</f>
        <v>60343.100539999999</v>
      </c>
      <c r="E78" s="12">
        <v>11900.100539999999</v>
      </c>
      <c r="F78" s="12">
        <v>12457</v>
      </c>
      <c r="G78" s="12">
        <v>12895</v>
      </c>
      <c r="H78" s="12">
        <v>11545.5</v>
      </c>
      <c r="I78" s="12">
        <v>11545.5</v>
      </c>
      <c r="J78" s="11" t="s">
        <v>28</v>
      </c>
    </row>
    <row r="79" spans="1:10" ht="180" customHeight="1" x14ac:dyDescent="0.3">
      <c r="A79" s="11">
        <f t="shared" si="27"/>
        <v>73</v>
      </c>
      <c r="B79" s="8" t="s">
        <v>73</v>
      </c>
      <c r="C79" s="8"/>
      <c r="D79" s="9">
        <f t="shared" ref="D79:I79" si="41">D80</f>
        <v>1388.6999999999998</v>
      </c>
      <c r="E79" s="12">
        <f t="shared" si="41"/>
        <v>305.5</v>
      </c>
      <c r="F79" s="12">
        <f t="shared" si="41"/>
        <v>330.9</v>
      </c>
      <c r="G79" s="12">
        <f t="shared" si="41"/>
        <v>364.7</v>
      </c>
      <c r="H79" s="12">
        <f t="shared" si="41"/>
        <v>193.8</v>
      </c>
      <c r="I79" s="12">
        <f t="shared" si="41"/>
        <v>193.8</v>
      </c>
      <c r="J79" s="11">
        <v>35</v>
      </c>
    </row>
    <row r="80" spans="1:10" ht="20.25" x14ac:dyDescent="0.3">
      <c r="A80" s="11">
        <f t="shared" si="27"/>
        <v>74</v>
      </c>
      <c r="B80" s="8" t="s">
        <v>10</v>
      </c>
      <c r="C80" s="8"/>
      <c r="D80" s="9">
        <f>E80+F80+G80+H80+I80</f>
        <v>1388.6999999999998</v>
      </c>
      <c r="E80" s="22">
        <v>305.5</v>
      </c>
      <c r="F80" s="12">
        <v>330.9</v>
      </c>
      <c r="G80" s="22">
        <v>364.7</v>
      </c>
      <c r="H80" s="22">
        <v>193.8</v>
      </c>
      <c r="I80" s="22">
        <v>193.8</v>
      </c>
      <c r="J80" s="11" t="s">
        <v>28</v>
      </c>
    </row>
    <row r="81" spans="1:10" ht="20.25" x14ac:dyDescent="0.3">
      <c r="A81" s="11">
        <f t="shared" si="27"/>
        <v>75</v>
      </c>
      <c r="B81" s="84" t="s">
        <v>40</v>
      </c>
      <c r="C81" s="85"/>
      <c r="D81" s="70"/>
      <c r="E81" s="70"/>
      <c r="F81" s="70"/>
      <c r="G81" s="70"/>
      <c r="H81" s="70"/>
      <c r="I81" s="70"/>
      <c r="J81" s="71"/>
    </row>
    <row r="82" spans="1:10" ht="20.25" x14ac:dyDescent="0.3">
      <c r="A82" s="11">
        <f t="shared" si="27"/>
        <v>76</v>
      </c>
      <c r="B82" s="23" t="s">
        <v>4</v>
      </c>
      <c r="C82" s="23"/>
      <c r="D82" s="24">
        <f>E82+F82+G82+H82+I82</f>
        <v>241296.8</v>
      </c>
      <c r="E82" s="24">
        <f t="shared" ref="E82:I82" si="42">E84+E85</f>
        <v>47009.4</v>
      </c>
      <c r="F82" s="25">
        <f t="shared" si="42"/>
        <v>45990</v>
      </c>
      <c r="G82" s="24">
        <f t="shared" si="42"/>
        <v>46390</v>
      </c>
      <c r="H82" s="24">
        <f t="shared" si="42"/>
        <v>50953.7</v>
      </c>
      <c r="I82" s="24">
        <f t="shared" si="42"/>
        <v>50953.7</v>
      </c>
      <c r="J82" s="26" t="s">
        <v>28</v>
      </c>
    </row>
    <row r="83" spans="1:10" ht="20.25" x14ac:dyDescent="0.3">
      <c r="A83" s="11">
        <f t="shared" si="27"/>
        <v>77</v>
      </c>
      <c r="B83" s="23" t="s">
        <v>5</v>
      </c>
      <c r="C83" s="23"/>
      <c r="D83" s="24"/>
      <c r="E83" s="24"/>
      <c r="F83" s="25"/>
      <c r="G83" s="24"/>
      <c r="H83" s="24"/>
      <c r="I83" s="24"/>
      <c r="J83" s="26" t="s">
        <v>28</v>
      </c>
    </row>
    <row r="84" spans="1:10" ht="20.25" x14ac:dyDescent="0.3">
      <c r="A84" s="11">
        <f t="shared" si="27"/>
        <v>78</v>
      </c>
      <c r="B84" s="23" t="s">
        <v>2</v>
      </c>
      <c r="C84" s="23"/>
      <c r="D84" s="24">
        <f>E84+F84+G84+H84+I84</f>
        <v>122.4</v>
      </c>
      <c r="E84" s="24">
        <f>E88</f>
        <v>122.4</v>
      </c>
      <c r="F84" s="24">
        <f t="shared" ref="F84:I84" si="43">F88</f>
        <v>0</v>
      </c>
      <c r="G84" s="24">
        <f t="shared" si="43"/>
        <v>0</v>
      </c>
      <c r="H84" s="24">
        <f t="shared" si="43"/>
        <v>0</v>
      </c>
      <c r="I84" s="24">
        <f t="shared" si="43"/>
        <v>0</v>
      </c>
      <c r="J84" s="26" t="s">
        <v>28</v>
      </c>
    </row>
    <row r="85" spans="1:10" ht="20.25" x14ac:dyDescent="0.3">
      <c r="A85" s="11">
        <f t="shared" si="27"/>
        <v>79</v>
      </c>
      <c r="B85" s="23" t="s">
        <v>3</v>
      </c>
      <c r="C85" s="23"/>
      <c r="D85" s="24">
        <f>E85+F85+G85+H85+I85</f>
        <v>241174.40000000002</v>
      </c>
      <c r="E85" s="24">
        <f>E89</f>
        <v>46887</v>
      </c>
      <c r="F85" s="24">
        <f t="shared" ref="F85:I85" si="44">F89</f>
        <v>45990</v>
      </c>
      <c r="G85" s="24">
        <f t="shared" si="44"/>
        <v>46390</v>
      </c>
      <c r="H85" s="24">
        <f t="shared" si="44"/>
        <v>50953.7</v>
      </c>
      <c r="I85" s="24">
        <f t="shared" si="44"/>
        <v>50953.7</v>
      </c>
      <c r="J85" s="26" t="s">
        <v>28</v>
      </c>
    </row>
    <row r="86" spans="1:10" ht="20.25" x14ac:dyDescent="0.3">
      <c r="A86" s="11">
        <f t="shared" si="27"/>
        <v>80</v>
      </c>
      <c r="B86" s="72" t="s">
        <v>6</v>
      </c>
      <c r="C86" s="73"/>
      <c r="D86" s="73"/>
      <c r="E86" s="73"/>
      <c r="F86" s="73"/>
      <c r="G86" s="73"/>
      <c r="H86" s="73"/>
      <c r="I86" s="73"/>
      <c r="J86" s="74"/>
    </row>
    <row r="87" spans="1:10" ht="40.5" customHeight="1" x14ac:dyDescent="0.3">
      <c r="A87" s="11">
        <f t="shared" si="27"/>
        <v>81</v>
      </c>
      <c r="B87" s="8" t="s">
        <v>22</v>
      </c>
      <c r="C87" s="28"/>
      <c r="D87" s="27">
        <f>E87+F87+G87+H87+I87</f>
        <v>241296.8</v>
      </c>
      <c r="E87" s="24">
        <f t="shared" ref="E87:I87" si="45">E88+E89</f>
        <v>47009.4</v>
      </c>
      <c r="F87" s="24">
        <f>F88+F89</f>
        <v>45990</v>
      </c>
      <c r="G87" s="24">
        <f t="shared" si="45"/>
        <v>46390</v>
      </c>
      <c r="H87" s="24">
        <f t="shared" si="45"/>
        <v>50953.7</v>
      </c>
      <c r="I87" s="24">
        <f t="shared" si="45"/>
        <v>50953.7</v>
      </c>
      <c r="J87" s="11" t="s">
        <v>28</v>
      </c>
    </row>
    <row r="88" spans="1:10" ht="20.25" x14ac:dyDescent="0.3">
      <c r="A88" s="11">
        <f t="shared" si="27"/>
        <v>82</v>
      </c>
      <c r="B88" s="8" t="s">
        <v>9</v>
      </c>
      <c r="C88" s="28"/>
      <c r="D88" s="27">
        <f>E88+F88+G88+H88+I88</f>
        <v>122.4</v>
      </c>
      <c r="E88" s="24">
        <f>E93+E96</f>
        <v>122.4</v>
      </c>
      <c r="F88" s="24">
        <f>F93+F96</f>
        <v>0</v>
      </c>
      <c r="G88" s="24">
        <f>G93+G96</f>
        <v>0</v>
      </c>
      <c r="H88" s="24">
        <f>H93+H96</f>
        <v>0</v>
      </c>
      <c r="I88" s="24">
        <f>I93+I96</f>
        <v>0</v>
      </c>
      <c r="J88" s="11" t="s">
        <v>28</v>
      </c>
    </row>
    <row r="89" spans="1:10" ht="20.25" x14ac:dyDescent="0.3">
      <c r="A89" s="11">
        <f t="shared" si="27"/>
        <v>83</v>
      </c>
      <c r="B89" s="8" t="s">
        <v>3</v>
      </c>
      <c r="C89" s="8"/>
      <c r="D89" s="24">
        <f>E89+F89+G89+H89+I89</f>
        <v>241174.40000000002</v>
      </c>
      <c r="E89" s="24">
        <f>E91+E94+E97</f>
        <v>46887</v>
      </c>
      <c r="F89" s="24">
        <f t="shared" ref="F89:I89" si="46">F91+F94+F97</f>
        <v>45990</v>
      </c>
      <c r="G89" s="24">
        <f t="shared" si="46"/>
        <v>46390</v>
      </c>
      <c r="H89" s="24">
        <f t="shared" si="46"/>
        <v>50953.7</v>
      </c>
      <c r="I89" s="24">
        <f t="shared" si="46"/>
        <v>50953.7</v>
      </c>
      <c r="J89" s="11" t="s">
        <v>28</v>
      </c>
    </row>
    <row r="90" spans="1:10" ht="142.5" customHeight="1" x14ac:dyDescent="0.3">
      <c r="A90" s="11">
        <f t="shared" si="27"/>
        <v>84</v>
      </c>
      <c r="B90" s="8" t="s">
        <v>36</v>
      </c>
      <c r="C90" s="8"/>
      <c r="D90" s="9">
        <f>D91</f>
        <v>241014.5</v>
      </c>
      <c r="E90" s="9">
        <f t="shared" ref="E90:I90" si="47">E91</f>
        <v>46834.5</v>
      </c>
      <c r="F90" s="9">
        <f t="shared" si="47"/>
        <v>45990</v>
      </c>
      <c r="G90" s="9">
        <f t="shared" si="47"/>
        <v>46390</v>
      </c>
      <c r="H90" s="9">
        <f t="shared" si="47"/>
        <v>50900</v>
      </c>
      <c r="I90" s="9">
        <f t="shared" si="47"/>
        <v>50900</v>
      </c>
      <c r="J90" s="11" t="s">
        <v>76</v>
      </c>
    </row>
    <row r="91" spans="1:10" ht="23.25" customHeight="1" x14ac:dyDescent="0.3">
      <c r="A91" s="11">
        <f t="shared" si="27"/>
        <v>85</v>
      </c>
      <c r="B91" s="29" t="s">
        <v>3</v>
      </c>
      <c r="C91" s="29"/>
      <c r="D91" s="30">
        <f>E91+F91+G91+H91+I91</f>
        <v>241014.5</v>
      </c>
      <c r="E91" s="31">
        <v>46834.5</v>
      </c>
      <c r="F91" s="31">
        <v>45990</v>
      </c>
      <c r="G91" s="31">
        <v>46390</v>
      </c>
      <c r="H91" s="31">
        <v>50900</v>
      </c>
      <c r="I91" s="31">
        <v>50900</v>
      </c>
      <c r="J91" s="7" t="s">
        <v>28</v>
      </c>
    </row>
    <row r="92" spans="1:10" ht="81" x14ac:dyDescent="0.3">
      <c r="A92" s="11">
        <f t="shared" si="27"/>
        <v>86</v>
      </c>
      <c r="B92" s="8" t="s">
        <v>39</v>
      </c>
      <c r="C92" s="8"/>
      <c r="D92" s="10">
        <f>D93+D94</f>
        <v>0</v>
      </c>
      <c r="E92" s="10">
        <f t="shared" ref="E92:I92" si="48">E93+E94</f>
        <v>0</v>
      </c>
      <c r="F92" s="10">
        <f t="shared" si="48"/>
        <v>0</v>
      </c>
      <c r="G92" s="10">
        <f t="shared" si="48"/>
        <v>0</v>
      </c>
      <c r="H92" s="10">
        <f t="shared" si="48"/>
        <v>0</v>
      </c>
      <c r="I92" s="10">
        <f t="shared" si="48"/>
        <v>0</v>
      </c>
      <c r="J92" s="11">
        <v>47</v>
      </c>
    </row>
    <row r="93" spans="1:10" ht="23.25" customHeight="1" x14ac:dyDescent="0.3">
      <c r="A93" s="11">
        <f t="shared" si="27"/>
        <v>87</v>
      </c>
      <c r="B93" s="8" t="s">
        <v>14</v>
      </c>
      <c r="C93" s="29"/>
      <c r="D93" s="30">
        <f>E93+F93+G93+H93+I93</f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11" t="s">
        <v>28</v>
      </c>
    </row>
    <row r="94" spans="1:10" ht="23.25" customHeight="1" x14ac:dyDescent="0.3">
      <c r="A94" s="11">
        <f t="shared" si="27"/>
        <v>88</v>
      </c>
      <c r="B94" s="8" t="s">
        <v>20</v>
      </c>
      <c r="C94" s="29"/>
      <c r="D94" s="30">
        <f>E94+F94+G94+H94+I94</f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11" t="s">
        <v>28</v>
      </c>
    </row>
    <row r="95" spans="1:10" ht="84" customHeight="1" x14ac:dyDescent="0.3">
      <c r="A95" s="11">
        <f t="shared" si="27"/>
        <v>89</v>
      </c>
      <c r="B95" s="8" t="s">
        <v>84</v>
      </c>
      <c r="C95" s="55" t="s">
        <v>60</v>
      </c>
      <c r="D95" s="10">
        <f>D96+D97</f>
        <v>282.3</v>
      </c>
      <c r="E95" s="9">
        <f>E96+E97</f>
        <v>174.9</v>
      </c>
      <c r="F95" s="9">
        <f t="shared" ref="F95:I95" si="49">F96+F97</f>
        <v>0</v>
      </c>
      <c r="G95" s="9">
        <f t="shared" si="49"/>
        <v>0</v>
      </c>
      <c r="H95" s="9">
        <f t="shared" si="49"/>
        <v>53.7</v>
      </c>
      <c r="I95" s="9">
        <f t="shared" si="49"/>
        <v>53.7</v>
      </c>
      <c r="J95" s="11">
        <v>45</v>
      </c>
    </row>
    <row r="96" spans="1:10" ht="26.25" customHeight="1" x14ac:dyDescent="0.3">
      <c r="A96" s="11">
        <f t="shared" si="27"/>
        <v>90</v>
      </c>
      <c r="B96" s="8" t="s">
        <v>14</v>
      </c>
      <c r="C96" s="29"/>
      <c r="D96" s="30">
        <f>E96+F96+G96+H96+I96</f>
        <v>122.4</v>
      </c>
      <c r="E96" s="32">
        <v>122.4</v>
      </c>
      <c r="F96" s="32">
        <v>0</v>
      </c>
      <c r="G96" s="32">
        <v>0</v>
      </c>
      <c r="H96" s="32">
        <v>0</v>
      </c>
      <c r="I96" s="32">
        <v>0</v>
      </c>
      <c r="J96" s="11" t="s">
        <v>28</v>
      </c>
    </row>
    <row r="97" spans="1:10" ht="22.5" customHeight="1" x14ac:dyDescent="0.3">
      <c r="A97" s="11">
        <f t="shared" si="27"/>
        <v>91</v>
      </c>
      <c r="B97" s="8" t="s">
        <v>20</v>
      </c>
      <c r="C97" s="29"/>
      <c r="D97" s="30">
        <f>E97+F97+G97+H97+I97</f>
        <v>159.9</v>
      </c>
      <c r="E97" s="32">
        <v>52.5</v>
      </c>
      <c r="F97" s="60">
        <v>0</v>
      </c>
      <c r="G97" s="60">
        <v>0</v>
      </c>
      <c r="H97" s="32">
        <v>53.7</v>
      </c>
      <c r="I97" s="32">
        <v>53.7</v>
      </c>
      <c r="J97" s="11" t="s">
        <v>28</v>
      </c>
    </row>
    <row r="98" spans="1:10" ht="31.5" customHeight="1" x14ac:dyDescent="0.3">
      <c r="A98" s="11">
        <f t="shared" si="27"/>
        <v>92</v>
      </c>
      <c r="B98" s="84" t="s">
        <v>52</v>
      </c>
      <c r="C98" s="85"/>
      <c r="D98" s="70"/>
      <c r="E98" s="70"/>
      <c r="F98" s="70"/>
      <c r="G98" s="70"/>
      <c r="H98" s="70"/>
      <c r="I98" s="70"/>
      <c r="J98" s="71"/>
    </row>
    <row r="99" spans="1:10" ht="20.25" x14ac:dyDescent="0.3">
      <c r="A99" s="11">
        <f t="shared" si="27"/>
        <v>93</v>
      </c>
      <c r="B99" s="8" t="s">
        <v>4</v>
      </c>
      <c r="C99" s="8"/>
      <c r="D99" s="24">
        <f>D101+D102</f>
        <v>80436.126000000004</v>
      </c>
      <c r="E99" s="24">
        <f t="shared" ref="E99:I99" si="50">E101+E102</f>
        <v>15642.126</v>
      </c>
      <c r="F99" s="24">
        <f t="shared" si="50"/>
        <v>14885</v>
      </c>
      <c r="G99" s="24">
        <f t="shared" si="50"/>
        <v>15349</v>
      </c>
      <c r="H99" s="24">
        <f t="shared" si="50"/>
        <v>17280</v>
      </c>
      <c r="I99" s="24">
        <f t="shared" si="50"/>
        <v>17280</v>
      </c>
      <c r="J99" s="11" t="s">
        <v>28</v>
      </c>
    </row>
    <row r="100" spans="1:10" ht="20.25" x14ac:dyDescent="0.3">
      <c r="A100" s="11">
        <f t="shared" si="27"/>
        <v>94</v>
      </c>
      <c r="B100" s="8" t="s">
        <v>5</v>
      </c>
      <c r="C100" s="8"/>
      <c r="D100" s="24"/>
      <c r="E100" s="24"/>
      <c r="F100" s="24"/>
      <c r="G100" s="24"/>
      <c r="H100" s="24"/>
      <c r="I100" s="24"/>
      <c r="J100" s="11" t="s">
        <v>28</v>
      </c>
    </row>
    <row r="101" spans="1:10" ht="20.25" x14ac:dyDescent="0.3">
      <c r="A101" s="11">
        <f t="shared" si="27"/>
        <v>95</v>
      </c>
      <c r="B101" s="8" t="s">
        <v>2</v>
      </c>
      <c r="C101" s="8"/>
      <c r="D101" s="24">
        <f>SUM(E101:I101)</f>
        <v>460.6</v>
      </c>
      <c r="E101" s="24">
        <f>E105</f>
        <v>460.6</v>
      </c>
      <c r="F101" s="24">
        <f t="shared" ref="E101:I102" si="51">F105</f>
        <v>0</v>
      </c>
      <c r="G101" s="24">
        <f t="shared" si="51"/>
        <v>0</v>
      </c>
      <c r="H101" s="24">
        <f t="shared" si="51"/>
        <v>0</v>
      </c>
      <c r="I101" s="24">
        <f t="shared" si="51"/>
        <v>0</v>
      </c>
      <c r="J101" s="11" t="s">
        <v>28</v>
      </c>
    </row>
    <row r="102" spans="1:10" ht="20.25" x14ac:dyDescent="0.3">
      <c r="A102" s="11">
        <f t="shared" si="27"/>
        <v>96</v>
      </c>
      <c r="B102" s="8" t="s">
        <v>3</v>
      </c>
      <c r="C102" s="8"/>
      <c r="D102" s="24">
        <f>SUM(E102:I102)</f>
        <v>79975.525999999998</v>
      </c>
      <c r="E102" s="24">
        <f t="shared" si="51"/>
        <v>15181.526</v>
      </c>
      <c r="F102" s="24">
        <f t="shared" si="51"/>
        <v>14885</v>
      </c>
      <c r="G102" s="24">
        <f t="shared" si="51"/>
        <v>15349</v>
      </c>
      <c r="H102" s="24">
        <f t="shared" si="51"/>
        <v>17280</v>
      </c>
      <c r="I102" s="24">
        <f t="shared" si="51"/>
        <v>17280</v>
      </c>
      <c r="J102" s="11" t="s">
        <v>28</v>
      </c>
    </row>
    <row r="103" spans="1:10" ht="20.25" x14ac:dyDescent="0.3">
      <c r="A103" s="11">
        <f t="shared" si="27"/>
        <v>97</v>
      </c>
      <c r="B103" s="69" t="s">
        <v>6</v>
      </c>
      <c r="C103" s="70"/>
      <c r="D103" s="70"/>
      <c r="E103" s="70"/>
      <c r="F103" s="70"/>
      <c r="G103" s="70"/>
      <c r="H103" s="70"/>
      <c r="I103" s="70"/>
      <c r="J103" s="71"/>
    </row>
    <row r="104" spans="1:10" ht="42" customHeight="1" x14ac:dyDescent="0.3">
      <c r="A104" s="11">
        <f t="shared" si="27"/>
        <v>98</v>
      </c>
      <c r="B104" s="8" t="s">
        <v>22</v>
      </c>
      <c r="C104" s="8"/>
      <c r="D104" s="24">
        <f>SUM(E104:I104)</f>
        <v>80436.126000000004</v>
      </c>
      <c r="E104" s="24">
        <f t="shared" ref="E104:I104" si="52">E105+E106</f>
        <v>15642.126</v>
      </c>
      <c r="F104" s="24">
        <f t="shared" si="52"/>
        <v>14885</v>
      </c>
      <c r="G104" s="24">
        <f t="shared" si="52"/>
        <v>15349</v>
      </c>
      <c r="H104" s="24">
        <f t="shared" si="52"/>
        <v>17280</v>
      </c>
      <c r="I104" s="24">
        <f t="shared" si="52"/>
        <v>17280</v>
      </c>
      <c r="J104" s="11" t="s">
        <v>28</v>
      </c>
    </row>
    <row r="105" spans="1:10" ht="20.25" x14ac:dyDescent="0.3">
      <c r="A105" s="11">
        <f t="shared" si="27"/>
        <v>99</v>
      </c>
      <c r="B105" s="8" t="s">
        <v>9</v>
      </c>
      <c r="C105" s="8"/>
      <c r="D105" s="24">
        <f>SUM(E105:I105)</f>
        <v>460.6</v>
      </c>
      <c r="E105" s="32">
        <f>E108+E111+E116</f>
        <v>460.6</v>
      </c>
      <c r="F105" s="32">
        <f t="shared" ref="F105:I105" si="53">F108+F111+F116</f>
        <v>0</v>
      </c>
      <c r="G105" s="32">
        <f t="shared" si="53"/>
        <v>0</v>
      </c>
      <c r="H105" s="32">
        <f t="shared" si="53"/>
        <v>0</v>
      </c>
      <c r="I105" s="32">
        <f t="shared" si="53"/>
        <v>0</v>
      </c>
      <c r="J105" s="11" t="s">
        <v>28</v>
      </c>
    </row>
    <row r="106" spans="1:10" ht="20.25" x14ac:dyDescent="0.3">
      <c r="A106" s="11">
        <f t="shared" si="27"/>
        <v>100</v>
      </c>
      <c r="B106" s="8" t="s">
        <v>3</v>
      </c>
      <c r="C106" s="8"/>
      <c r="D106" s="24">
        <f>SUM(E106:I106)</f>
        <v>79975.525999999998</v>
      </c>
      <c r="E106" s="32">
        <f>E109+E112+E114+E117+E119</f>
        <v>15181.526</v>
      </c>
      <c r="F106" s="32">
        <f t="shared" ref="F106:I106" si="54">F109+F112+F114+F117+F119</f>
        <v>14885</v>
      </c>
      <c r="G106" s="32">
        <f t="shared" si="54"/>
        <v>15349</v>
      </c>
      <c r="H106" s="32">
        <f t="shared" si="54"/>
        <v>17280</v>
      </c>
      <c r="I106" s="32">
        <f t="shared" si="54"/>
        <v>17280</v>
      </c>
      <c r="J106" s="11" t="s">
        <v>28</v>
      </c>
    </row>
    <row r="107" spans="1:10" ht="81" x14ac:dyDescent="0.3">
      <c r="A107" s="11">
        <f t="shared" ref="A107:A161" si="55">A106+1</f>
        <v>101</v>
      </c>
      <c r="B107" s="8" t="s">
        <v>34</v>
      </c>
      <c r="C107" s="8"/>
      <c r="D107" s="10">
        <f>D108+D109</f>
        <v>3182.9</v>
      </c>
      <c r="E107" s="9">
        <f t="shared" ref="E107:I107" si="56">E108+E109</f>
        <v>782.90000000000009</v>
      </c>
      <c r="F107" s="9">
        <f t="shared" si="56"/>
        <v>500</v>
      </c>
      <c r="G107" s="9">
        <f t="shared" si="56"/>
        <v>500</v>
      </c>
      <c r="H107" s="9">
        <f t="shared" si="56"/>
        <v>700</v>
      </c>
      <c r="I107" s="9">
        <f t="shared" si="56"/>
        <v>700</v>
      </c>
      <c r="J107" s="11" t="s">
        <v>77</v>
      </c>
    </row>
    <row r="108" spans="1:10" ht="20.25" x14ac:dyDescent="0.3">
      <c r="A108" s="11">
        <f t="shared" si="55"/>
        <v>102</v>
      </c>
      <c r="B108" s="8" t="s">
        <v>14</v>
      </c>
      <c r="C108" s="29"/>
      <c r="D108" s="30">
        <f>E108+F108+G108+H108+I108</f>
        <v>324.60000000000002</v>
      </c>
      <c r="E108" s="9">
        <f>149.1+175.5</f>
        <v>324.60000000000002</v>
      </c>
      <c r="F108" s="9">
        <v>0</v>
      </c>
      <c r="G108" s="9">
        <v>0</v>
      </c>
      <c r="H108" s="9">
        <v>0</v>
      </c>
      <c r="I108" s="9">
        <v>0</v>
      </c>
      <c r="J108" s="11" t="s">
        <v>28</v>
      </c>
    </row>
    <row r="109" spans="1:10" ht="20.25" x14ac:dyDescent="0.3">
      <c r="A109" s="11">
        <f t="shared" si="55"/>
        <v>103</v>
      </c>
      <c r="B109" s="8" t="s">
        <v>20</v>
      </c>
      <c r="C109" s="8"/>
      <c r="D109" s="24">
        <f>E109+F109+G109+H109+I109</f>
        <v>2858.3</v>
      </c>
      <c r="E109" s="9">
        <v>458.3</v>
      </c>
      <c r="F109" s="9">
        <v>500</v>
      </c>
      <c r="G109" s="9">
        <v>500</v>
      </c>
      <c r="H109" s="9">
        <v>700</v>
      </c>
      <c r="I109" s="9">
        <v>700</v>
      </c>
      <c r="J109" s="11" t="s">
        <v>28</v>
      </c>
    </row>
    <row r="110" spans="1:10" ht="102" customHeight="1" x14ac:dyDescent="0.3">
      <c r="A110" s="11">
        <f t="shared" si="55"/>
        <v>104</v>
      </c>
      <c r="B110" s="8" t="s">
        <v>37</v>
      </c>
      <c r="C110" s="8"/>
      <c r="D110" s="10">
        <f t="shared" ref="D110:I110" si="57">D111+D112</f>
        <v>2373.4</v>
      </c>
      <c r="E110" s="10">
        <f t="shared" si="57"/>
        <v>373.4</v>
      </c>
      <c r="F110" s="10">
        <f t="shared" si="57"/>
        <v>400</v>
      </c>
      <c r="G110" s="10">
        <f t="shared" si="57"/>
        <v>400</v>
      </c>
      <c r="H110" s="10">
        <f t="shared" si="57"/>
        <v>600</v>
      </c>
      <c r="I110" s="10">
        <f t="shared" si="57"/>
        <v>600</v>
      </c>
      <c r="J110" s="11">
        <v>64</v>
      </c>
    </row>
    <row r="111" spans="1:10" ht="20.25" x14ac:dyDescent="0.3">
      <c r="A111" s="11">
        <f t="shared" si="55"/>
        <v>105</v>
      </c>
      <c r="B111" s="8" t="s">
        <v>14</v>
      </c>
      <c r="C111" s="29"/>
      <c r="D111" s="30">
        <f>E111+F111+G111+H111+I111</f>
        <v>73.400000000000006</v>
      </c>
      <c r="E111" s="31">
        <v>73.400000000000006</v>
      </c>
      <c r="F111" s="31">
        <v>0</v>
      </c>
      <c r="G111" s="31">
        <v>0</v>
      </c>
      <c r="H111" s="31">
        <v>0</v>
      </c>
      <c r="I111" s="31">
        <v>0</v>
      </c>
      <c r="J111" s="7" t="s">
        <v>28</v>
      </c>
    </row>
    <row r="112" spans="1:10" ht="20.25" x14ac:dyDescent="0.3">
      <c r="A112" s="11">
        <f t="shared" si="55"/>
        <v>106</v>
      </c>
      <c r="B112" s="28" t="s">
        <v>20</v>
      </c>
      <c r="C112" s="53"/>
      <c r="D112" s="30">
        <f>E112+F112+G112+H112+I112</f>
        <v>2300</v>
      </c>
      <c r="E112" s="32">
        <v>300</v>
      </c>
      <c r="F112" s="32">
        <v>400</v>
      </c>
      <c r="G112" s="32">
        <v>400</v>
      </c>
      <c r="H112" s="32">
        <v>600</v>
      </c>
      <c r="I112" s="32">
        <v>600</v>
      </c>
      <c r="J112" s="11" t="s">
        <v>28</v>
      </c>
    </row>
    <row r="113" spans="1:10" ht="84.75" customHeight="1" x14ac:dyDescent="0.3">
      <c r="A113" s="11">
        <f t="shared" si="55"/>
        <v>107</v>
      </c>
      <c r="B113" s="8" t="s">
        <v>92</v>
      </c>
      <c r="C113" s="8"/>
      <c r="D113" s="10">
        <f t="shared" ref="D113:I113" si="58">D114</f>
        <v>1900</v>
      </c>
      <c r="E113" s="9">
        <f t="shared" si="58"/>
        <v>500</v>
      </c>
      <c r="F113" s="9">
        <f t="shared" si="58"/>
        <v>0</v>
      </c>
      <c r="G113" s="9">
        <f t="shared" si="58"/>
        <v>0</v>
      </c>
      <c r="H113" s="9">
        <f t="shared" si="58"/>
        <v>700</v>
      </c>
      <c r="I113" s="9">
        <f t="shared" si="58"/>
        <v>700</v>
      </c>
      <c r="J113" s="11">
        <v>61</v>
      </c>
    </row>
    <row r="114" spans="1:10" ht="20.25" x14ac:dyDescent="0.3">
      <c r="A114" s="11">
        <f t="shared" si="55"/>
        <v>108</v>
      </c>
      <c r="B114" s="8" t="s">
        <v>3</v>
      </c>
      <c r="C114" s="29"/>
      <c r="D114" s="30">
        <f>E114+F114+G114+H114+I114</f>
        <v>1900</v>
      </c>
      <c r="E114" s="9">
        <v>500</v>
      </c>
      <c r="F114" s="9">
        <v>0</v>
      </c>
      <c r="G114" s="9">
        <v>0</v>
      </c>
      <c r="H114" s="9">
        <v>700</v>
      </c>
      <c r="I114" s="9">
        <v>700</v>
      </c>
      <c r="J114" s="11" t="s">
        <v>28</v>
      </c>
    </row>
    <row r="115" spans="1:10" ht="44.25" customHeight="1" x14ac:dyDescent="0.3">
      <c r="A115" s="11">
        <f t="shared" si="55"/>
        <v>109</v>
      </c>
      <c r="B115" s="8" t="s">
        <v>35</v>
      </c>
      <c r="C115" s="8"/>
      <c r="D115" s="10">
        <f>D117+D116</f>
        <v>72629.826000000001</v>
      </c>
      <c r="E115" s="10">
        <f>E116+E117</f>
        <v>13935.826000000001</v>
      </c>
      <c r="F115" s="10">
        <f t="shared" ref="F115:I115" si="59">F116+F117</f>
        <v>13935</v>
      </c>
      <c r="G115" s="10">
        <f t="shared" si="59"/>
        <v>14399</v>
      </c>
      <c r="H115" s="10">
        <f t="shared" si="59"/>
        <v>15180</v>
      </c>
      <c r="I115" s="10">
        <f t="shared" si="59"/>
        <v>15180</v>
      </c>
      <c r="J115" s="16" t="s">
        <v>78</v>
      </c>
    </row>
    <row r="116" spans="1:10" ht="24" customHeight="1" x14ac:dyDescent="0.3">
      <c r="A116" s="11">
        <f t="shared" si="55"/>
        <v>110</v>
      </c>
      <c r="B116" s="8" t="s">
        <v>14</v>
      </c>
      <c r="C116" s="8"/>
      <c r="D116" s="24">
        <f>E116+F116+G116+H116+I116</f>
        <v>62.6</v>
      </c>
      <c r="E116" s="10">
        <v>62.6</v>
      </c>
      <c r="F116" s="10">
        <v>0</v>
      </c>
      <c r="G116" s="10">
        <v>0</v>
      </c>
      <c r="H116" s="10">
        <v>0</v>
      </c>
      <c r="I116" s="10">
        <v>0</v>
      </c>
      <c r="J116" s="11" t="s">
        <v>28</v>
      </c>
    </row>
    <row r="117" spans="1:10" ht="20.25" x14ac:dyDescent="0.3">
      <c r="A117" s="11">
        <f t="shared" si="55"/>
        <v>111</v>
      </c>
      <c r="B117" s="8" t="s">
        <v>20</v>
      </c>
      <c r="C117" s="8"/>
      <c r="D117" s="24">
        <f>E117+F117+G117+H117+I117</f>
        <v>72567.225999999995</v>
      </c>
      <c r="E117" s="9">
        <f>13831.526+41.7</f>
        <v>13873.226000000001</v>
      </c>
      <c r="F117" s="9">
        <v>13935</v>
      </c>
      <c r="G117" s="9">
        <v>14399</v>
      </c>
      <c r="H117" s="9">
        <v>15180</v>
      </c>
      <c r="I117" s="9">
        <v>15180</v>
      </c>
      <c r="J117" s="11" t="s">
        <v>28</v>
      </c>
    </row>
    <row r="118" spans="1:10" ht="60.75" x14ac:dyDescent="0.3">
      <c r="A118" s="11">
        <f t="shared" si="55"/>
        <v>112</v>
      </c>
      <c r="B118" s="8" t="s">
        <v>74</v>
      </c>
      <c r="C118" s="29"/>
      <c r="D118" s="33">
        <f>D119</f>
        <v>350</v>
      </c>
      <c r="E118" s="9">
        <f>E119</f>
        <v>50</v>
      </c>
      <c r="F118" s="9">
        <f t="shared" ref="F118:I118" si="60">F119</f>
        <v>50</v>
      </c>
      <c r="G118" s="9">
        <f t="shared" si="60"/>
        <v>50</v>
      </c>
      <c r="H118" s="9">
        <f t="shared" si="60"/>
        <v>100</v>
      </c>
      <c r="I118" s="9">
        <f t="shared" si="60"/>
        <v>100</v>
      </c>
      <c r="J118" s="11">
        <v>59</v>
      </c>
    </row>
    <row r="119" spans="1:10" ht="20.25" x14ac:dyDescent="0.3">
      <c r="A119" s="11">
        <f t="shared" si="55"/>
        <v>113</v>
      </c>
      <c r="B119" s="8" t="s">
        <v>3</v>
      </c>
      <c r="C119" s="29"/>
      <c r="D119" s="30">
        <f>E119+F119+G119+H119+I119</f>
        <v>350</v>
      </c>
      <c r="E119" s="9">
        <v>50</v>
      </c>
      <c r="F119" s="9">
        <v>50</v>
      </c>
      <c r="G119" s="9">
        <v>50</v>
      </c>
      <c r="H119" s="9">
        <v>100</v>
      </c>
      <c r="I119" s="9">
        <v>100</v>
      </c>
      <c r="J119" s="11" t="s">
        <v>28</v>
      </c>
    </row>
    <row r="120" spans="1:10" ht="61.5" customHeight="1" x14ac:dyDescent="0.3">
      <c r="A120" s="11">
        <f t="shared" si="55"/>
        <v>114</v>
      </c>
      <c r="B120" s="62" t="s">
        <v>50</v>
      </c>
      <c r="C120" s="62"/>
      <c r="D120" s="62"/>
      <c r="E120" s="62"/>
      <c r="F120" s="62"/>
      <c r="G120" s="62"/>
      <c r="H120" s="62"/>
      <c r="I120" s="62"/>
      <c r="J120" s="62"/>
    </row>
    <row r="121" spans="1:10" ht="20.25" x14ac:dyDescent="0.3">
      <c r="A121" s="11">
        <f t="shared" si="55"/>
        <v>115</v>
      </c>
      <c r="B121" s="32" t="s">
        <v>4</v>
      </c>
      <c r="C121" s="32"/>
      <c r="D121" s="9">
        <f>D123+D124</f>
        <v>71394.201880000008</v>
      </c>
      <c r="E121" s="9">
        <f t="shared" ref="E121:I121" si="61">E124</f>
        <v>17569.201880000001</v>
      </c>
      <c r="F121" s="9">
        <f t="shared" si="61"/>
        <v>13540</v>
      </c>
      <c r="G121" s="9">
        <f t="shared" si="61"/>
        <v>13782</v>
      </c>
      <c r="H121" s="9">
        <f t="shared" si="61"/>
        <v>13251.5</v>
      </c>
      <c r="I121" s="9">
        <f t="shared" si="61"/>
        <v>13251.5</v>
      </c>
      <c r="J121" s="61" t="s">
        <v>28</v>
      </c>
    </row>
    <row r="122" spans="1:10" ht="20.25" x14ac:dyDescent="0.3">
      <c r="A122" s="11">
        <f t="shared" si="55"/>
        <v>116</v>
      </c>
      <c r="B122" s="32" t="s">
        <v>5</v>
      </c>
      <c r="C122" s="32"/>
      <c r="D122" s="9"/>
      <c r="E122" s="9"/>
      <c r="F122" s="9"/>
      <c r="G122" s="9"/>
      <c r="H122" s="9"/>
      <c r="I122" s="9"/>
      <c r="J122" s="61" t="s">
        <v>28</v>
      </c>
    </row>
    <row r="123" spans="1:10" ht="20.25" x14ac:dyDescent="0.3">
      <c r="A123" s="11">
        <f t="shared" si="55"/>
        <v>117</v>
      </c>
      <c r="B123" s="32" t="s">
        <v>14</v>
      </c>
      <c r="C123" s="31"/>
      <c r="D123" s="30">
        <f>E123+F123+G123+H123+I123</f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61" t="s">
        <v>28</v>
      </c>
    </row>
    <row r="124" spans="1:10" ht="20.25" x14ac:dyDescent="0.3">
      <c r="A124" s="11">
        <f t="shared" si="55"/>
        <v>118</v>
      </c>
      <c r="B124" s="32" t="s">
        <v>3</v>
      </c>
      <c r="C124" s="31"/>
      <c r="D124" s="30">
        <f>E124+F124+G124+H124+I124</f>
        <v>71394.201880000008</v>
      </c>
      <c r="E124" s="9">
        <f>E128</f>
        <v>17569.201880000001</v>
      </c>
      <c r="F124" s="9">
        <f t="shared" ref="F124:I124" si="62">F128</f>
        <v>13540</v>
      </c>
      <c r="G124" s="9">
        <f t="shared" si="62"/>
        <v>13782</v>
      </c>
      <c r="H124" s="9">
        <f t="shared" si="62"/>
        <v>13251.5</v>
      </c>
      <c r="I124" s="9">
        <f t="shared" si="62"/>
        <v>13251.5</v>
      </c>
      <c r="J124" s="61" t="s">
        <v>28</v>
      </c>
    </row>
    <row r="125" spans="1:10" ht="20.25" x14ac:dyDescent="0.3">
      <c r="A125" s="11">
        <f t="shared" si="55"/>
        <v>119</v>
      </c>
      <c r="B125" s="87" t="s">
        <v>12</v>
      </c>
      <c r="C125" s="88"/>
      <c r="D125" s="88"/>
      <c r="E125" s="88"/>
      <c r="F125" s="88"/>
      <c r="G125" s="88"/>
      <c r="H125" s="88"/>
      <c r="I125" s="88"/>
      <c r="J125" s="89"/>
    </row>
    <row r="126" spans="1:10" ht="40.5" x14ac:dyDescent="0.3">
      <c r="A126" s="11">
        <f t="shared" si="55"/>
        <v>120</v>
      </c>
      <c r="B126" s="32" t="s">
        <v>13</v>
      </c>
      <c r="C126" s="32"/>
      <c r="D126" s="9">
        <f>D128</f>
        <v>71394.201880000008</v>
      </c>
      <c r="E126" s="9">
        <f t="shared" ref="E126:I126" si="63">E128</f>
        <v>17569.201880000001</v>
      </c>
      <c r="F126" s="9">
        <f t="shared" si="63"/>
        <v>13540</v>
      </c>
      <c r="G126" s="9">
        <f t="shared" si="63"/>
        <v>13782</v>
      </c>
      <c r="H126" s="9">
        <f t="shared" si="63"/>
        <v>13251.5</v>
      </c>
      <c r="I126" s="9">
        <f t="shared" si="63"/>
        <v>13251.5</v>
      </c>
      <c r="J126" s="61" t="s">
        <v>28</v>
      </c>
    </row>
    <row r="127" spans="1:10" ht="20.25" x14ac:dyDescent="0.3">
      <c r="A127" s="11">
        <f t="shared" si="55"/>
        <v>121</v>
      </c>
      <c r="B127" s="32" t="s">
        <v>8</v>
      </c>
      <c r="C127" s="32"/>
      <c r="D127" s="9"/>
      <c r="E127" s="9"/>
      <c r="F127" s="9"/>
      <c r="G127" s="9"/>
      <c r="H127" s="9"/>
      <c r="I127" s="9"/>
      <c r="J127" s="61" t="s">
        <v>28</v>
      </c>
    </row>
    <row r="128" spans="1:10" ht="20.25" x14ac:dyDescent="0.3">
      <c r="A128" s="11">
        <f t="shared" si="55"/>
        <v>122</v>
      </c>
      <c r="B128" s="32" t="s">
        <v>3</v>
      </c>
      <c r="C128" s="31"/>
      <c r="D128" s="30">
        <f>E128+F128+G128+H128+I128</f>
        <v>71394.201880000008</v>
      </c>
      <c r="E128" s="9">
        <f>E130+E132+E134+E136</f>
        <v>17569.201880000001</v>
      </c>
      <c r="F128" s="9">
        <f t="shared" ref="F128:I128" si="64">F130+F132+F134+F136</f>
        <v>13540</v>
      </c>
      <c r="G128" s="9">
        <f t="shared" si="64"/>
        <v>13782</v>
      </c>
      <c r="H128" s="9">
        <f t="shared" si="64"/>
        <v>13251.5</v>
      </c>
      <c r="I128" s="9">
        <f t="shared" si="64"/>
        <v>13251.5</v>
      </c>
      <c r="J128" s="61" t="s">
        <v>28</v>
      </c>
    </row>
    <row r="129" spans="1:10" ht="103.5" customHeight="1" x14ac:dyDescent="0.3">
      <c r="A129" s="11">
        <f t="shared" si="55"/>
        <v>123</v>
      </c>
      <c r="B129" s="32" t="s">
        <v>21</v>
      </c>
      <c r="C129" s="32"/>
      <c r="D129" s="9">
        <f>D130</f>
        <v>5676.2322000000004</v>
      </c>
      <c r="E129" s="9">
        <f t="shared" ref="E129:I129" si="65">E130</f>
        <v>1696.2321999999999</v>
      </c>
      <c r="F129" s="9">
        <f t="shared" si="65"/>
        <v>1240</v>
      </c>
      <c r="G129" s="9">
        <f t="shared" si="65"/>
        <v>1240</v>
      </c>
      <c r="H129" s="9">
        <f t="shared" si="65"/>
        <v>750</v>
      </c>
      <c r="I129" s="9">
        <f t="shared" si="65"/>
        <v>750</v>
      </c>
      <c r="J129" s="61">
        <v>68.69</v>
      </c>
    </row>
    <row r="130" spans="1:10" ht="20.25" x14ac:dyDescent="0.3">
      <c r="A130" s="11">
        <f t="shared" si="55"/>
        <v>124</v>
      </c>
      <c r="B130" s="32" t="s">
        <v>19</v>
      </c>
      <c r="C130" s="31"/>
      <c r="D130" s="30">
        <f>E130+F130+G130+H130+I130</f>
        <v>5676.2322000000004</v>
      </c>
      <c r="E130" s="9">
        <f>238.015+1458.2172</f>
        <v>1696.2321999999999</v>
      </c>
      <c r="F130" s="9">
        <v>1240</v>
      </c>
      <c r="G130" s="9">
        <v>1240</v>
      </c>
      <c r="H130" s="9">
        <v>750</v>
      </c>
      <c r="I130" s="9">
        <v>750</v>
      </c>
      <c r="J130" s="61" t="s">
        <v>28</v>
      </c>
    </row>
    <row r="131" spans="1:10" ht="88.5" customHeight="1" x14ac:dyDescent="0.3">
      <c r="A131" s="11">
        <f t="shared" si="55"/>
        <v>125</v>
      </c>
      <c r="B131" s="32" t="s">
        <v>29</v>
      </c>
      <c r="C131" s="32"/>
      <c r="D131" s="9">
        <f>D132</f>
        <v>16107.836379999999</v>
      </c>
      <c r="E131" s="9">
        <f>E132</f>
        <v>5966.0363799999996</v>
      </c>
      <c r="F131" s="9">
        <f t="shared" ref="F131:I131" si="66">F132</f>
        <v>2524</v>
      </c>
      <c r="G131" s="9">
        <f t="shared" si="66"/>
        <v>2524</v>
      </c>
      <c r="H131" s="9">
        <f t="shared" si="66"/>
        <v>2546.9</v>
      </c>
      <c r="I131" s="9">
        <f t="shared" si="66"/>
        <v>2546.9</v>
      </c>
      <c r="J131" s="61" t="s">
        <v>48</v>
      </c>
    </row>
    <row r="132" spans="1:10" ht="20.25" x14ac:dyDescent="0.3">
      <c r="A132" s="11">
        <f t="shared" si="55"/>
        <v>126</v>
      </c>
      <c r="B132" s="32" t="s">
        <v>19</v>
      </c>
      <c r="C132" s="32"/>
      <c r="D132" s="24">
        <f>E132+F132+G132+H132+I132</f>
        <v>16107.836379999999</v>
      </c>
      <c r="E132" s="9">
        <v>5966.0363799999996</v>
      </c>
      <c r="F132" s="9">
        <v>2524</v>
      </c>
      <c r="G132" s="9">
        <v>2524</v>
      </c>
      <c r="H132" s="9">
        <v>2546.9</v>
      </c>
      <c r="I132" s="9">
        <v>2546.9</v>
      </c>
      <c r="J132" s="61" t="s">
        <v>28</v>
      </c>
    </row>
    <row r="133" spans="1:10" ht="122.25" customHeight="1" x14ac:dyDescent="0.3">
      <c r="A133" s="11">
        <f t="shared" si="55"/>
        <v>127</v>
      </c>
      <c r="B133" s="32" t="s">
        <v>51</v>
      </c>
      <c r="C133" s="32"/>
      <c r="D133" s="9">
        <f>D134</f>
        <v>47110.2</v>
      </c>
      <c r="E133" s="9">
        <f t="shared" ref="E133:I133" si="67">E134</f>
        <v>8907</v>
      </c>
      <c r="F133" s="9">
        <f t="shared" si="67"/>
        <v>9376</v>
      </c>
      <c r="G133" s="9">
        <f t="shared" si="67"/>
        <v>9618</v>
      </c>
      <c r="H133" s="9">
        <f t="shared" si="67"/>
        <v>9604.6</v>
      </c>
      <c r="I133" s="9">
        <f t="shared" si="67"/>
        <v>9604.6</v>
      </c>
      <c r="J133" s="61">
        <v>76</v>
      </c>
    </row>
    <row r="134" spans="1:10" ht="20.25" x14ac:dyDescent="0.3">
      <c r="A134" s="11">
        <f t="shared" si="55"/>
        <v>128</v>
      </c>
      <c r="B134" s="32" t="s">
        <v>20</v>
      </c>
      <c r="C134" s="32"/>
      <c r="D134" s="24">
        <f>E134+F134+G134+H134+I134</f>
        <v>47110.2</v>
      </c>
      <c r="E134" s="9">
        <v>8907</v>
      </c>
      <c r="F134" s="9">
        <v>9376</v>
      </c>
      <c r="G134" s="9">
        <v>9618</v>
      </c>
      <c r="H134" s="9">
        <v>9604.6</v>
      </c>
      <c r="I134" s="9">
        <v>9604.6</v>
      </c>
      <c r="J134" s="61" t="s">
        <v>28</v>
      </c>
    </row>
    <row r="135" spans="1:10" ht="101.25" customHeight="1" x14ac:dyDescent="0.3">
      <c r="A135" s="11">
        <f t="shared" si="55"/>
        <v>129</v>
      </c>
      <c r="B135" s="32" t="s">
        <v>41</v>
      </c>
      <c r="C135" s="32"/>
      <c r="D135" s="9">
        <f>D136</f>
        <v>2499.9333000000001</v>
      </c>
      <c r="E135" s="9">
        <f t="shared" ref="E135:I135" si="68">E136</f>
        <v>999.93330000000003</v>
      </c>
      <c r="F135" s="9">
        <f t="shared" si="68"/>
        <v>400</v>
      </c>
      <c r="G135" s="9">
        <f t="shared" si="68"/>
        <v>400</v>
      </c>
      <c r="H135" s="9">
        <f t="shared" si="68"/>
        <v>350</v>
      </c>
      <c r="I135" s="9">
        <f t="shared" si="68"/>
        <v>350</v>
      </c>
      <c r="J135" s="61">
        <v>79.81</v>
      </c>
    </row>
    <row r="136" spans="1:10" ht="20.25" x14ac:dyDescent="0.3">
      <c r="A136" s="11">
        <f t="shared" si="55"/>
        <v>130</v>
      </c>
      <c r="B136" s="32" t="s">
        <v>19</v>
      </c>
      <c r="C136" s="32"/>
      <c r="D136" s="24">
        <f>E136+F136+G136+H136+I136</f>
        <v>2499.9333000000001</v>
      </c>
      <c r="E136" s="9">
        <v>999.93330000000003</v>
      </c>
      <c r="F136" s="9">
        <v>400</v>
      </c>
      <c r="G136" s="9">
        <v>400</v>
      </c>
      <c r="H136" s="9">
        <v>350</v>
      </c>
      <c r="I136" s="9">
        <v>350</v>
      </c>
      <c r="J136" s="61" t="s">
        <v>28</v>
      </c>
    </row>
    <row r="137" spans="1:10" ht="24" customHeight="1" x14ac:dyDescent="0.3">
      <c r="A137" s="11">
        <f t="shared" si="55"/>
        <v>131</v>
      </c>
      <c r="B137" s="90" t="s">
        <v>45</v>
      </c>
      <c r="C137" s="91"/>
      <c r="D137" s="91"/>
      <c r="E137" s="91"/>
      <c r="F137" s="91"/>
      <c r="G137" s="91"/>
      <c r="H137" s="91"/>
      <c r="I137" s="91"/>
      <c r="J137" s="92"/>
    </row>
    <row r="138" spans="1:10" ht="20.25" x14ac:dyDescent="0.3">
      <c r="A138" s="11">
        <f t="shared" si="55"/>
        <v>132</v>
      </c>
      <c r="B138" s="34" t="s">
        <v>15</v>
      </c>
      <c r="C138" s="34"/>
      <c r="D138" s="35">
        <f>D139+D140</f>
        <v>3700</v>
      </c>
      <c r="E138" s="35">
        <f t="shared" ref="E138:I138" si="69">E139+E140</f>
        <v>500</v>
      </c>
      <c r="F138" s="35">
        <f t="shared" si="69"/>
        <v>0</v>
      </c>
      <c r="G138" s="35">
        <f t="shared" si="69"/>
        <v>0</v>
      </c>
      <c r="H138" s="35">
        <f t="shared" si="69"/>
        <v>1500</v>
      </c>
      <c r="I138" s="35">
        <f t="shared" si="69"/>
        <v>1700</v>
      </c>
      <c r="J138" s="36" t="s">
        <v>28</v>
      </c>
    </row>
    <row r="139" spans="1:10" ht="20.25" x14ac:dyDescent="0.3">
      <c r="A139" s="11">
        <f t="shared" si="55"/>
        <v>133</v>
      </c>
      <c r="B139" s="8" t="s">
        <v>2</v>
      </c>
      <c r="C139" s="8"/>
      <c r="D139" s="12">
        <f>E139+F139+G139+H139+I139</f>
        <v>0</v>
      </c>
      <c r="E139" s="12">
        <f>E143</f>
        <v>0</v>
      </c>
      <c r="F139" s="12">
        <f t="shared" ref="F139:I139" si="70">F143</f>
        <v>0</v>
      </c>
      <c r="G139" s="12">
        <f t="shared" si="70"/>
        <v>0</v>
      </c>
      <c r="H139" s="12">
        <f t="shared" si="70"/>
        <v>0</v>
      </c>
      <c r="I139" s="12">
        <f t="shared" si="70"/>
        <v>0</v>
      </c>
      <c r="J139" s="11" t="s">
        <v>28</v>
      </c>
    </row>
    <row r="140" spans="1:10" ht="20.25" x14ac:dyDescent="0.3">
      <c r="A140" s="11">
        <f t="shared" si="55"/>
        <v>134</v>
      </c>
      <c r="B140" s="8" t="s">
        <v>3</v>
      </c>
      <c r="C140" s="8"/>
      <c r="D140" s="12">
        <f>E140+F140+G140+H140+I140</f>
        <v>3700</v>
      </c>
      <c r="E140" s="12">
        <f>E144</f>
        <v>500</v>
      </c>
      <c r="F140" s="12">
        <f t="shared" ref="F140:I140" si="71">F144</f>
        <v>0</v>
      </c>
      <c r="G140" s="12">
        <f t="shared" si="71"/>
        <v>0</v>
      </c>
      <c r="H140" s="12">
        <f t="shared" si="71"/>
        <v>1500</v>
      </c>
      <c r="I140" s="12">
        <f t="shared" si="71"/>
        <v>1700</v>
      </c>
      <c r="J140" s="11" t="s">
        <v>28</v>
      </c>
    </row>
    <row r="141" spans="1:10" ht="20.25" x14ac:dyDescent="0.3">
      <c r="A141" s="11">
        <f t="shared" si="55"/>
        <v>135</v>
      </c>
      <c r="B141" s="75" t="s">
        <v>16</v>
      </c>
      <c r="C141" s="76"/>
      <c r="D141" s="76"/>
      <c r="E141" s="76"/>
      <c r="F141" s="76"/>
      <c r="G141" s="76"/>
      <c r="H141" s="76"/>
      <c r="I141" s="76"/>
      <c r="J141" s="77"/>
    </row>
    <row r="142" spans="1:10" ht="39" customHeight="1" x14ac:dyDescent="0.3">
      <c r="A142" s="11">
        <f t="shared" si="55"/>
        <v>136</v>
      </c>
      <c r="B142" s="8" t="s">
        <v>17</v>
      </c>
      <c r="C142" s="8"/>
      <c r="D142" s="12">
        <f>D143+D144</f>
        <v>3700</v>
      </c>
      <c r="E142" s="12">
        <f t="shared" ref="E142:I142" si="72">E143+E144</f>
        <v>500</v>
      </c>
      <c r="F142" s="12">
        <f t="shared" si="72"/>
        <v>0</v>
      </c>
      <c r="G142" s="12">
        <f t="shared" si="72"/>
        <v>0</v>
      </c>
      <c r="H142" s="12">
        <f t="shared" si="72"/>
        <v>1500</v>
      </c>
      <c r="I142" s="12">
        <f t="shared" si="72"/>
        <v>1700</v>
      </c>
      <c r="J142" s="36" t="s">
        <v>28</v>
      </c>
    </row>
    <row r="143" spans="1:10" ht="20.25" x14ac:dyDescent="0.3">
      <c r="A143" s="11">
        <f t="shared" si="55"/>
        <v>137</v>
      </c>
      <c r="B143" s="8" t="s">
        <v>2</v>
      </c>
      <c r="C143" s="8"/>
      <c r="D143" s="12">
        <f>E143+F143+G143+H143+I143</f>
        <v>0</v>
      </c>
      <c r="E143" s="12">
        <f>E148</f>
        <v>0</v>
      </c>
      <c r="F143" s="12">
        <f t="shared" ref="F143:I143" si="73">F148</f>
        <v>0</v>
      </c>
      <c r="G143" s="12">
        <f t="shared" si="73"/>
        <v>0</v>
      </c>
      <c r="H143" s="12">
        <f t="shared" si="73"/>
        <v>0</v>
      </c>
      <c r="I143" s="12">
        <f t="shared" si="73"/>
        <v>0</v>
      </c>
      <c r="J143" s="11" t="s">
        <v>28</v>
      </c>
    </row>
    <row r="144" spans="1:10" ht="20.25" x14ac:dyDescent="0.3">
      <c r="A144" s="11">
        <f t="shared" si="55"/>
        <v>138</v>
      </c>
      <c r="B144" s="8" t="s">
        <v>3</v>
      </c>
      <c r="C144" s="8"/>
      <c r="D144" s="12">
        <f>E144+F144+G144+H144+I144</f>
        <v>3700</v>
      </c>
      <c r="E144" s="12">
        <f>E146+E149+E151+E153</f>
        <v>500</v>
      </c>
      <c r="F144" s="12">
        <f t="shared" ref="F144:I144" si="74">F146+F149+F151+F153</f>
        <v>0</v>
      </c>
      <c r="G144" s="12">
        <f t="shared" si="74"/>
        <v>0</v>
      </c>
      <c r="H144" s="12">
        <f t="shared" si="74"/>
        <v>1500</v>
      </c>
      <c r="I144" s="12">
        <f t="shared" si="74"/>
        <v>1700</v>
      </c>
      <c r="J144" s="11" t="s">
        <v>28</v>
      </c>
    </row>
    <row r="145" spans="1:11" ht="106.5" customHeight="1" x14ac:dyDescent="0.3">
      <c r="A145" s="11">
        <f t="shared" si="55"/>
        <v>139</v>
      </c>
      <c r="B145" s="8" t="s">
        <v>27</v>
      </c>
      <c r="C145" s="8"/>
      <c r="D145" s="12">
        <f>D146</f>
        <v>800</v>
      </c>
      <c r="E145" s="12">
        <f t="shared" ref="E145:I145" si="75">E146</f>
        <v>0</v>
      </c>
      <c r="F145" s="12">
        <f t="shared" si="75"/>
        <v>0</v>
      </c>
      <c r="G145" s="12">
        <f t="shared" si="75"/>
        <v>0</v>
      </c>
      <c r="H145" s="12">
        <f t="shared" si="75"/>
        <v>400</v>
      </c>
      <c r="I145" s="12">
        <f t="shared" si="75"/>
        <v>400</v>
      </c>
      <c r="J145" s="36">
        <v>85</v>
      </c>
    </row>
    <row r="146" spans="1:11" ht="20.25" x14ac:dyDescent="0.3">
      <c r="A146" s="11">
        <f t="shared" si="55"/>
        <v>140</v>
      </c>
      <c r="B146" s="37" t="str">
        <f>B144</f>
        <v xml:space="preserve">Местный бюджет           </v>
      </c>
      <c r="C146" s="54"/>
      <c r="D146" s="30">
        <f>E146+F146+G146+H146+I146</f>
        <v>800</v>
      </c>
      <c r="E146" s="12">
        <v>0</v>
      </c>
      <c r="F146" s="12">
        <v>0</v>
      </c>
      <c r="G146" s="12">
        <v>0</v>
      </c>
      <c r="H146" s="12">
        <v>400</v>
      </c>
      <c r="I146" s="12">
        <v>400</v>
      </c>
      <c r="J146" s="11" t="s">
        <v>28</v>
      </c>
    </row>
    <row r="147" spans="1:11" ht="50.25" customHeight="1" x14ac:dyDescent="0.3">
      <c r="A147" s="11">
        <f t="shared" si="55"/>
        <v>141</v>
      </c>
      <c r="B147" s="48" t="s">
        <v>83</v>
      </c>
      <c r="C147" s="8"/>
      <c r="D147" s="12">
        <f>D149+D148</f>
        <v>1100</v>
      </c>
      <c r="E147" s="12">
        <f>E149+E148</f>
        <v>500</v>
      </c>
      <c r="F147" s="12">
        <f t="shared" ref="F147:I147" si="76">F149+F148</f>
        <v>0</v>
      </c>
      <c r="G147" s="12">
        <f t="shared" si="76"/>
        <v>0</v>
      </c>
      <c r="H147" s="12">
        <f t="shared" si="76"/>
        <v>300</v>
      </c>
      <c r="I147" s="12">
        <f t="shared" si="76"/>
        <v>300</v>
      </c>
      <c r="J147" s="11">
        <v>87</v>
      </c>
    </row>
    <row r="148" spans="1:11" ht="24" customHeight="1" x14ac:dyDescent="0.3">
      <c r="A148" s="11">
        <f t="shared" si="55"/>
        <v>142</v>
      </c>
      <c r="B148" s="8" t="s">
        <v>14</v>
      </c>
      <c r="C148" s="29"/>
      <c r="D148" s="30">
        <f>E148+F148+G148+H148+I148</f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1" t="s">
        <v>28</v>
      </c>
    </row>
    <row r="149" spans="1:11" ht="20.25" x14ac:dyDescent="0.3">
      <c r="A149" s="11">
        <f t="shared" si="55"/>
        <v>143</v>
      </c>
      <c r="B149" s="37" t="s">
        <v>20</v>
      </c>
      <c r="C149" s="54"/>
      <c r="D149" s="30">
        <f>E149+F149+G149+H149+I149</f>
        <v>1100</v>
      </c>
      <c r="E149" s="12">
        <v>500</v>
      </c>
      <c r="F149" s="12">
        <v>0</v>
      </c>
      <c r="G149" s="12">
        <v>0</v>
      </c>
      <c r="H149" s="12">
        <v>300</v>
      </c>
      <c r="I149" s="12">
        <v>300</v>
      </c>
      <c r="J149" s="11" t="s">
        <v>28</v>
      </c>
    </row>
    <row r="150" spans="1:11" ht="44.25" customHeight="1" x14ac:dyDescent="0.3">
      <c r="A150" s="11">
        <f t="shared" si="55"/>
        <v>144</v>
      </c>
      <c r="B150" s="37" t="s">
        <v>79</v>
      </c>
      <c r="C150" s="37"/>
      <c r="D150" s="9">
        <f>D151</f>
        <v>1400</v>
      </c>
      <c r="E150" s="9">
        <f>E151</f>
        <v>0</v>
      </c>
      <c r="F150" s="9">
        <f t="shared" ref="F150:I150" si="77">F151</f>
        <v>0</v>
      </c>
      <c r="G150" s="9">
        <f t="shared" si="77"/>
        <v>0</v>
      </c>
      <c r="H150" s="9">
        <f t="shared" si="77"/>
        <v>600</v>
      </c>
      <c r="I150" s="9">
        <f t="shared" si="77"/>
        <v>800</v>
      </c>
      <c r="J150" s="36">
        <v>89</v>
      </c>
    </row>
    <row r="151" spans="1:11" ht="23.25" customHeight="1" x14ac:dyDescent="0.3">
      <c r="A151" s="11">
        <f t="shared" si="55"/>
        <v>145</v>
      </c>
      <c r="B151" s="37" t="s">
        <v>20</v>
      </c>
      <c r="C151" s="37"/>
      <c r="D151" s="24">
        <f>E151+F151+G151+H151+I151</f>
        <v>1400</v>
      </c>
      <c r="E151" s="9">
        <v>0</v>
      </c>
      <c r="F151" s="9">
        <v>0</v>
      </c>
      <c r="G151" s="9">
        <v>0</v>
      </c>
      <c r="H151" s="9">
        <v>600</v>
      </c>
      <c r="I151" s="9">
        <v>800</v>
      </c>
      <c r="J151" s="11" t="s">
        <v>28</v>
      </c>
    </row>
    <row r="152" spans="1:11" ht="121.5" x14ac:dyDescent="0.3">
      <c r="A152" s="11">
        <f t="shared" si="55"/>
        <v>146</v>
      </c>
      <c r="B152" s="37" t="s">
        <v>80</v>
      </c>
      <c r="C152" s="37"/>
      <c r="D152" s="10">
        <f>D153</f>
        <v>400</v>
      </c>
      <c r="E152" s="10">
        <f t="shared" ref="E152:I152" si="78">E153</f>
        <v>0</v>
      </c>
      <c r="F152" s="10">
        <f t="shared" si="78"/>
        <v>0</v>
      </c>
      <c r="G152" s="10">
        <f t="shared" si="78"/>
        <v>0</v>
      </c>
      <c r="H152" s="10">
        <f t="shared" si="78"/>
        <v>200</v>
      </c>
      <c r="I152" s="10">
        <f t="shared" si="78"/>
        <v>200</v>
      </c>
      <c r="J152" s="11">
        <v>91</v>
      </c>
    </row>
    <row r="153" spans="1:11" ht="20.25" x14ac:dyDescent="0.3">
      <c r="A153" s="11">
        <f t="shared" si="55"/>
        <v>147</v>
      </c>
      <c r="B153" s="37" t="s">
        <v>20</v>
      </c>
      <c r="C153" s="37"/>
      <c r="D153" s="24">
        <f>E153+F153+G153+H153+I153</f>
        <v>400</v>
      </c>
      <c r="E153" s="9">
        <v>0</v>
      </c>
      <c r="F153" s="9">
        <v>0</v>
      </c>
      <c r="G153" s="9">
        <v>0</v>
      </c>
      <c r="H153" s="9">
        <v>200</v>
      </c>
      <c r="I153" s="9">
        <v>200</v>
      </c>
      <c r="J153" s="38" t="s">
        <v>28</v>
      </c>
    </row>
    <row r="154" spans="1:11" ht="24.75" customHeight="1" x14ac:dyDescent="0.3">
      <c r="A154" s="11">
        <f t="shared" si="55"/>
        <v>148</v>
      </c>
      <c r="B154" s="84" t="s">
        <v>46</v>
      </c>
      <c r="C154" s="85"/>
      <c r="D154" s="85"/>
      <c r="E154" s="85"/>
      <c r="F154" s="85"/>
      <c r="G154" s="85"/>
      <c r="H154" s="85"/>
      <c r="I154" s="85"/>
      <c r="J154" s="86"/>
      <c r="K154" s="4"/>
    </row>
    <row r="155" spans="1:11" ht="20.25" x14ac:dyDescent="0.3">
      <c r="A155" s="11">
        <f t="shared" si="55"/>
        <v>149</v>
      </c>
      <c r="B155" s="23" t="s">
        <v>15</v>
      </c>
      <c r="C155" s="23"/>
      <c r="D155" s="9">
        <f t="shared" ref="D155:I155" si="79">D156+D157+D158+D159</f>
        <v>94862</v>
      </c>
      <c r="E155" s="9">
        <f t="shared" si="79"/>
        <v>19693</v>
      </c>
      <c r="F155" s="9">
        <f t="shared" si="79"/>
        <v>19377</v>
      </c>
      <c r="G155" s="9">
        <f t="shared" si="79"/>
        <v>20060</v>
      </c>
      <c r="H155" s="9">
        <f t="shared" si="79"/>
        <v>17866</v>
      </c>
      <c r="I155" s="9">
        <f t="shared" si="79"/>
        <v>17866</v>
      </c>
      <c r="J155" s="38" t="s">
        <v>28</v>
      </c>
    </row>
    <row r="156" spans="1:11" ht="20.25" x14ac:dyDescent="0.3">
      <c r="A156" s="11">
        <f t="shared" si="55"/>
        <v>150</v>
      </c>
      <c r="B156" s="23" t="s">
        <v>18</v>
      </c>
      <c r="C156" s="23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38" t="s">
        <v>28</v>
      </c>
    </row>
    <row r="157" spans="1:11" ht="20.25" x14ac:dyDescent="0.3">
      <c r="A157" s="11">
        <f t="shared" si="55"/>
        <v>151</v>
      </c>
      <c r="B157" s="23" t="s">
        <v>9</v>
      </c>
      <c r="C157" s="23"/>
      <c r="D157" s="9">
        <f t="shared" ref="D157:I157" si="80">D163</f>
        <v>5173</v>
      </c>
      <c r="E157" s="9">
        <f>E163</f>
        <v>1788</v>
      </c>
      <c r="F157" s="9">
        <f t="shared" si="80"/>
        <v>847</v>
      </c>
      <c r="G157" s="9">
        <f t="shared" si="80"/>
        <v>880</v>
      </c>
      <c r="H157" s="9">
        <f t="shared" si="80"/>
        <v>829</v>
      </c>
      <c r="I157" s="9">
        <f t="shared" si="80"/>
        <v>829</v>
      </c>
      <c r="J157" s="38" t="s">
        <v>28</v>
      </c>
    </row>
    <row r="158" spans="1:11" ht="20.25" x14ac:dyDescent="0.3">
      <c r="A158" s="11">
        <f t="shared" si="55"/>
        <v>152</v>
      </c>
      <c r="B158" s="23" t="s">
        <v>19</v>
      </c>
      <c r="C158" s="23"/>
      <c r="D158" s="9">
        <f>D164</f>
        <v>89289</v>
      </c>
      <c r="E158" s="9">
        <f t="shared" ref="E158:I158" si="81">E164</f>
        <v>17825</v>
      </c>
      <c r="F158" s="9">
        <f t="shared" si="81"/>
        <v>18450</v>
      </c>
      <c r="G158" s="9">
        <f t="shared" si="81"/>
        <v>19100</v>
      </c>
      <c r="H158" s="9">
        <f t="shared" si="81"/>
        <v>16957</v>
      </c>
      <c r="I158" s="9">
        <f t="shared" si="81"/>
        <v>16957</v>
      </c>
      <c r="J158" s="38" t="s">
        <v>28</v>
      </c>
    </row>
    <row r="159" spans="1:11" ht="20.25" x14ac:dyDescent="0.3">
      <c r="A159" s="11">
        <f t="shared" si="55"/>
        <v>153</v>
      </c>
      <c r="B159" s="23" t="s">
        <v>33</v>
      </c>
      <c r="C159" s="23"/>
      <c r="D159" s="9">
        <f>D165</f>
        <v>400</v>
      </c>
      <c r="E159" s="9">
        <f t="shared" ref="E159:I159" si="82">E165</f>
        <v>80</v>
      </c>
      <c r="F159" s="9">
        <f t="shared" si="82"/>
        <v>80</v>
      </c>
      <c r="G159" s="9">
        <f t="shared" si="82"/>
        <v>80</v>
      </c>
      <c r="H159" s="9">
        <f t="shared" si="82"/>
        <v>80</v>
      </c>
      <c r="I159" s="9">
        <f t="shared" si="82"/>
        <v>80</v>
      </c>
      <c r="J159" s="38" t="s">
        <v>28</v>
      </c>
    </row>
    <row r="160" spans="1:11" ht="20.25" x14ac:dyDescent="0.3">
      <c r="A160" s="11">
        <f t="shared" si="55"/>
        <v>154</v>
      </c>
      <c r="B160" s="78" t="s">
        <v>6</v>
      </c>
      <c r="C160" s="79"/>
      <c r="D160" s="79"/>
      <c r="E160" s="79"/>
      <c r="F160" s="79"/>
      <c r="G160" s="79"/>
      <c r="H160" s="79"/>
      <c r="I160" s="79"/>
      <c r="J160" s="80"/>
    </row>
    <row r="161" spans="1:10" ht="40.5" customHeight="1" x14ac:dyDescent="0.3">
      <c r="A161" s="11">
        <f t="shared" si="55"/>
        <v>155</v>
      </c>
      <c r="B161" s="8" t="s">
        <v>17</v>
      </c>
      <c r="C161" s="8"/>
      <c r="D161" s="9">
        <f t="shared" ref="D161:I161" si="83">D164+D163+D162+D165</f>
        <v>94862</v>
      </c>
      <c r="E161" s="39">
        <f t="shared" si="83"/>
        <v>19693</v>
      </c>
      <c r="F161" s="39">
        <f t="shared" si="83"/>
        <v>19377</v>
      </c>
      <c r="G161" s="39">
        <f t="shared" si="83"/>
        <v>20060</v>
      </c>
      <c r="H161" s="39">
        <f t="shared" si="83"/>
        <v>17866</v>
      </c>
      <c r="I161" s="9">
        <f t="shared" si="83"/>
        <v>17866</v>
      </c>
      <c r="J161" s="36" t="s">
        <v>28</v>
      </c>
    </row>
    <row r="162" spans="1:10" ht="22.5" customHeight="1" x14ac:dyDescent="0.3">
      <c r="A162" s="11">
        <f t="shared" ref="A162:A191" si="84">A161+1</f>
        <v>156</v>
      </c>
      <c r="B162" s="8" t="s">
        <v>18</v>
      </c>
      <c r="C162" s="29"/>
      <c r="D162" s="30">
        <f>E162+F162+G162+H162+I162</f>
        <v>0</v>
      </c>
      <c r="E162" s="39">
        <v>0</v>
      </c>
      <c r="F162" s="39">
        <v>0</v>
      </c>
      <c r="G162" s="39">
        <v>0</v>
      </c>
      <c r="H162" s="39">
        <v>0</v>
      </c>
      <c r="I162" s="9">
        <v>0</v>
      </c>
      <c r="J162" s="36" t="s">
        <v>28</v>
      </c>
    </row>
    <row r="163" spans="1:10" ht="20.25" x14ac:dyDescent="0.3">
      <c r="A163" s="11">
        <f t="shared" si="84"/>
        <v>157</v>
      </c>
      <c r="B163" s="8" t="s">
        <v>9</v>
      </c>
      <c r="C163" s="8"/>
      <c r="D163" s="24">
        <f>E163+F163+G163+H163+I163</f>
        <v>5173</v>
      </c>
      <c r="E163" s="39">
        <f>E167+E171</f>
        <v>1788</v>
      </c>
      <c r="F163" s="39">
        <f>F170+F167</f>
        <v>847</v>
      </c>
      <c r="G163" s="39">
        <f t="shared" ref="G163:I163" si="85">G170</f>
        <v>880</v>
      </c>
      <c r="H163" s="39">
        <f t="shared" si="85"/>
        <v>829</v>
      </c>
      <c r="I163" s="9">
        <f t="shared" si="85"/>
        <v>829</v>
      </c>
      <c r="J163" s="36" t="s">
        <v>28</v>
      </c>
    </row>
    <row r="164" spans="1:10" ht="20.25" x14ac:dyDescent="0.3">
      <c r="A164" s="11">
        <f t="shared" si="84"/>
        <v>158</v>
      </c>
      <c r="B164" s="8" t="s">
        <v>3</v>
      </c>
      <c r="C164" s="8"/>
      <c r="D164" s="24">
        <f>E164+F164+G164+H164+I164</f>
        <v>89289</v>
      </c>
      <c r="E164" s="39">
        <f t="shared" ref="E164:I164" si="86">E168</f>
        <v>17825</v>
      </c>
      <c r="F164" s="39">
        <f t="shared" si="86"/>
        <v>18450</v>
      </c>
      <c r="G164" s="39">
        <f t="shared" si="86"/>
        <v>19100</v>
      </c>
      <c r="H164" s="39">
        <f t="shared" si="86"/>
        <v>16957</v>
      </c>
      <c r="I164" s="9">
        <f t="shared" si="86"/>
        <v>16957</v>
      </c>
      <c r="J164" s="36" t="s">
        <v>28</v>
      </c>
    </row>
    <row r="165" spans="1:10" ht="20.25" x14ac:dyDescent="0.3">
      <c r="A165" s="11">
        <f t="shared" si="84"/>
        <v>159</v>
      </c>
      <c r="B165" s="8" t="s">
        <v>33</v>
      </c>
      <c r="C165" s="8"/>
      <c r="D165" s="24">
        <f>E165+F165+G165+H165+I165</f>
        <v>400</v>
      </c>
      <c r="E165" s="39">
        <f t="shared" ref="E165:I165" si="87">E169</f>
        <v>80</v>
      </c>
      <c r="F165" s="39">
        <f t="shared" si="87"/>
        <v>80</v>
      </c>
      <c r="G165" s="39">
        <f t="shared" si="87"/>
        <v>80</v>
      </c>
      <c r="H165" s="39">
        <f t="shared" si="87"/>
        <v>80</v>
      </c>
      <c r="I165" s="9">
        <f t="shared" si="87"/>
        <v>80</v>
      </c>
      <c r="J165" s="36" t="s">
        <v>28</v>
      </c>
    </row>
    <row r="166" spans="1:10" ht="67.5" customHeight="1" x14ac:dyDescent="0.3">
      <c r="A166" s="11">
        <f t="shared" si="84"/>
        <v>160</v>
      </c>
      <c r="B166" s="8" t="s">
        <v>24</v>
      </c>
      <c r="C166" s="8"/>
      <c r="D166" s="9">
        <f>D168+D169+D167</f>
        <v>90663</v>
      </c>
      <c r="E166" s="39">
        <f>E168+E169+E167</f>
        <v>18879</v>
      </c>
      <c r="F166" s="39">
        <f t="shared" ref="F166:I166" si="88">F168+F169</f>
        <v>18530</v>
      </c>
      <c r="G166" s="39">
        <f t="shared" si="88"/>
        <v>19180</v>
      </c>
      <c r="H166" s="39">
        <f t="shared" si="88"/>
        <v>17037</v>
      </c>
      <c r="I166" s="9">
        <f t="shared" si="88"/>
        <v>17037</v>
      </c>
      <c r="J166" s="11" t="s">
        <v>85</v>
      </c>
    </row>
    <row r="167" spans="1:10" ht="21.75" customHeight="1" x14ac:dyDescent="0.3">
      <c r="A167" s="11">
        <f t="shared" si="84"/>
        <v>161</v>
      </c>
      <c r="B167" s="23" t="s">
        <v>9</v>
      </c>
      <c r="C167" s="23"/>
      <c r="D167" s="24">
        <f>E167+F167+G167+H167+I167</f>
        <v>974</v>
      </c>
      <c r="E167" s="39">
        <v>974</v>
      </c>
      <c r="F167" s="39">
        <v>0</v>
      </c>
      <c r="G167" s="39">
        <v>0</v>
      </c>
      <c r="H167" s="39">
        <v>0</v>
      </c>
      <c r="I167" s="9">
        <v>0</v>
      </c>
      <c r="J167" s="36" t="s">
        <v>28</v>
      </c>
    </row>
    <row r="168" spans="1:10" ht="20.25" x14ac:dyDescent="0.3">
      <c r="A168" s="11">
        <f t="shared" si="84"/>
        <v>162</v>
      </c>
      <c r="B168" s="8" t="s">
        <v>20</v>
      </c>
      <c r="C168" s="8"/>
      <c r="D168" s="24">
        <f>E168+F168+G168+H168+I168</f>
        <v>89289</v>
      </c>
      <c r="E168" s="39">
        <v>17825</v>
      </c>
      <c r="F168" s="39">
        <v>18450</v>
      </c>
      <c r="G168" s="39">
        <v>19100</v>
      </c>
      <c r="H168" s="39">
        <v>16957</v>
      </c>
      <c r="I168" s="9">
        <v>16957</v>
      </c>
      <c r="J168" s="36" t="s">
        <v>28</v>
      </c>
    </row>
    <row r="169" spans="1:10" ht="20.25" x14ac:dyDescent="0.3">
      <c r="A169" s="11">
        <f t="shared" si="84"/>
        <v>163</v>
      </c>
      <c r="B169" s="48" t="s">
        <v>33</v>
      </c>
      <c r="C169" s="48"/>
      <c r="D169" s="49">
        <f>E169+F169+G169+H169+I169</f>
        <v>400</v>
      </c>
      <c r="E169" s="50">
        <v>80</v>
      </c>
      <c r="F169" s="50">
        <v>80</v>
      </c>
      <c r="G169" s="50">
        <v>80</v>
      </c>
      <c r="H169" s="50">
        <v>80</v>
      </c>
      <c r="I169" s="51">
        <v>80</v>
      </c>
      <c r="J169" s="52" t="s">
        <v>28</v>
      </c>
    </row>
    <row r="170" spans="1:10" ht="141.75" customHeight="1" x14ac:dyDescent="0.3">
      <c r="A170" s="11">
        <f t="shared" si="84"/>
        <v>164</v>
      </c>
      <c r="B170" s="8" t="s">
        <v>38</v>
      </c>
      <c r="C170" s="8"/>
      <c r="D170" s="9">
        <f>D171</f>
        <v>4199</v>
      </c>
      <c r="E170" s="9">
        <f t="shared" ref="E170:I170" si="89">E171</f>
        <v>814</v>
      </c>
      <c r="F170" s="9">
        <f t="shared" si="89"/>
        <v>847</v>
      </c>
      <c r="G170" s="9">
        <f t="shared" si="89"/>
        <v>880</v>
      </c>
      <c r="H170" s="9">
        <f t="shared" si="89"/>
        <v>829</v>
      </c>
      <c r="I170" s="9">
        <f t="shared" si="89"/>
        <v>829</v>
      </c>
      <c r="J170" s="11" t="s">
        <v>86</v>
      </c>
    </row>
    <row r="171" spans="1:10" ht="20.25" x14ac:dyDescent="0.3">
      <c r="A171" s="11">
        <f t="shared" si="84"/>
        <v>165</v>
      </c>
      <c r="B171" s="29" t="s">
        <v>2</v>
      </c>
      <c r="C171" s="29"/>
      <c r="D171" s="30">
        <f>E171+F171+G171+H171+I171</f>
        <v>4199</v>
      </c>
      <c r="E171" s="40">
        <v>814</v>
      </c>
      <c r="F171" s="40">
        <v>847</v>
      </c>
      <c r="G171" s="40">
        <v>880</v>
      </c>
      <c r="H171" s="40">
        <v>829</v>
      </c>
      <c r="I171" s="40">
        <v>829</v>
      </c>
      <c r="J171" s="41" t="s">
        <v>28</v>
      </c>
    </row>
    <row r="172" spans="1:10" ht="30.75" customHeight="1" x14ac:dyDescent="0.3">
      <c r="A172" s="11">
        <f t="shared" si="84"/>
        <v>166</v>
      </c>
      <c r="B172" s="81" t="s">
        <v>47</v>
      </c>
      <c r="C172" s="82"/>
      <c r="D172" s="82"/>
      <c r="E172" s="82"/>
      <c r="F172" s="82"/>
      <c r="G172" s="82"/>
      <c r="H172" s="82"/>
      <c r="I172" s="82"/>
      <c r="J172" s="83"/>
    </row>
    <row r="173" spans="1:10" ht="20.25" x14ac:dyDescent="0.3">
      <c r="A173" s="11">
        <f t="shared" si="84"/>
        <v>167</v>
      </c>
      <c r="B173" s="8" t="s">
        <v>15</v>
      </c>
      <c r="C173" s="8"/>
      <c r="D173" s="9">
        <f t="shared" ref="D173:I173" si="90">D174+D175</f>
        <v>506212.67992999998</v>
      </c>
      <c r="E173" s="9">
        <f t="shared" si="90"/>
        <v>96977.83692999999</v>
      </c>
      <c r="F173" s="9">
        <f t="shared" si="90"/>
        <v>103903.481</v>
      </c>
      <c r="G173" s="9">
        <f t="shared" si="90"/>
        <v>107561.962</v>
      </c>
      <c r="H173" s="9">
        <f t="shared" si="90"/>
        <v>98884.7</v>
      </c>
      <c r="I173" s="9">
        <f t="shared" si="90"/>
        <v>98884.7</v>
      </c>
      <c r="J173" s="36" t="s">
        <v>28</v>
      </c>
    </row>
    <row r="174" spans="1:10" ht="20.25" x14ac:dyDescent="0.3">
      <c r="A174" s="11">
        <f t="shared" si="84"/>
        <v>168</v>
      </c>
      <c r="B174" s="8" t="s">
        <v>2</v>
      </c>
      <c r="C174" s="8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36" t="s">
        <v>28</v>
      </c>
    </row>
    <row r="175" spans="1:10" ht="20.25" x14ac:dyDescent="0.3">
      <c r="A175" s="11">
        <f t="shared" si="84"/>
        <v>169</v>
      </c>
      <c r="B175" s="8" t="s">
        <v>3</v>
      </c>
      <c r="C175" s="8"/>
      <c r="D175" s="9">
        <f t="shared" ref="D175:I175" si="91">D179</f>
        <v>506212.67992999998</v>
      </c>
      <c r="E175" s="9">
        <f t="shared" si="91"/>
        <v>96977.83692999999</v>
      </c>
      <c r="F175" s="9">
        <f t="shared" si="91"/>
        <v>103903.481</v>
      </c>
      <c r="G175" s="9">
        <f t="shared" si="91"/>
        <v>107561.962</v>
      </c>
      <c r="H175" s="9">
        <f t="shared" si="91"/>
        <v>98884.7</v>
      </c>
      <c r="I175" s="9">
        <f t="shared" si="91"/>
        <v>98884.7</v>
      </c>
      <c r="J175" s="36" t="s">
        <v>28</v>
      </c>
    </row>
    <row r="176" spans="1:10" ht="20.25" x14ac:dyDescent="0.3">
      <c r="A176" s="11">
        <f t="shared" si="84"/>
        <v>170</v>
      </c>
      <c r="B176" s="75" t="s">
        <v>6</v>
      </c>
      <c r="C176" s="76"/>
      <c r="D176" s="76"/>
      <c r="E176" s="76"/>
      <c r="F176" s="76"/>
      <c r="G176" s="76"/>
      <c r="H176" s="76"/>
      <c r="I176" s="76"/>
      <c r="J176" s="77"/>
    </row>
    <row r="177" spans="1:10" ht="39.75" customHeight="1" x14ac:dyDescent="0.3">
      <c r="A177" s="11">
        <f t="shared" si="84"/>
        <v>171</v>
      </c>
      <c r="B177" s="8" t="s">
        <v>17</v>
      </c>
      <c r="C177" s="8"/>
      <c r="D177" s="9">
        <f>D178+D179</f>
        <v>506212.67992999998</v>
      </c>
      <c r="E177" s="9">
        <f t="shared" ref="E177:I177" si="92">E178+E179</f>
        <v>96977.83692999999</v>
      </c>
      <c r="F177" s="39">
        <f t="shared" si="92"/>
        <v>103903.481</v>
      </c>
      <c r="G177" s="39">
        <f t="shared" si="92"/>
        <v>107561.962</v>
      </c>
      <c r="H177" s="39">
        <f t="shared" si="92"/>
        <v>98884.7</v>
      </c>
      <c r="I177" s="9">
        <f t="shared" si="92"/>
        <v>98884.7</v>
      </c>
      <c r="J177" s="36" t="s">
        <v>28</v>
      </c>
    </row>
    <row r="178" spans="1:10" ht="20.25" x14ac:dyDescent="0.3">
      <c r="A178" s="11">
        <f t="shared" si="84"/>
        <v>172</v>
      </c>
      <c r="B178" s="8" t="s">
        <v>2</v>
      </c>
      <c r="C178" s="8"/>
      <c r="D178" s="9">
        <v>0</v>
      </c>
      <c r="E178" s="9">
        <v>0</v>
      </c>
      <c r="F178" s="39">
        <v>0</v>
      </c>
      <c r="G178" s="39">
        <v>0</v>
      </c>
      <c r="H178" s="39">
        <v>0</v>
      </c>
      <c r="I178" s="9">
        <v>0</v>
      </c>
      <c r="J178" s="36" t="s">
        <v>28</v>
      </c>
    </row>
    <row r="179" spans="1:10" ht="20.25" x14ac:dyDescent="0.3">
      <c r="A179" s="11">
        <f t="shared" si="84"/>
        <v>173</v>
      </c>
      <c r="B179" s="8" t="s">
        <v>3</v>
      </c>
      <c r="C179" s="29"/>
      <c r="D179" s="30">
        <f>E179+F179+G179+H179+I179</f>
        <v>506212.67992999998</v>
      </c>
      <c r="E179" s="9">
        <f>E181+E183+E185+E187+E189+E191</f>
        <v>96977.83692999999</v>
      </c>
      <c r="F179" s="9">
        <f>F181+F183+F185+F187+F189+F191</f>
        <v>103903.481</v>
      </c>
      <c r="G179" s="9">
        <f t="shared" ref="G179:I179" si="93">G181+G183+G185+G187+G189+G191</f>
        <v>107561.962</v>
      </c>
      <c r="H179" s="9">
        <f t="shared" si="93"/>
        <v>98884.7</v>
      </c>
      <c r="I179" s="9">
        <f t="shared" si="93"/>
        <v>98884.7</v>
      </c>
      <c r="J179" s="11" t="s">
        <v>28</v>
      </c>
    </row>
    <row r="180" spans="1:10" ht="86.25" customHeight="1" x14ac:dyDescent="0.3">
      <c r="A180" s="11">
        <f t="shared" si="84"/>
        <v>174</v>
      </c>
      <c r="B180" s="8" t="s">
        <v>42</v>
      </c>
      <c r="C180" s="8"/>
      <c r="D180" s="9">
        <f>D181</f>
        <v>267755.93099999998</v>
      </c>
      <c r="E180" s="9">
        <f t="shared" ref="E180:I180" si="94">E181</f>
        <v>53111.885999999999</v>
      </c>
      <c r="F180" s="39">
        <f t="shared" si="94"/>
        <v>54751.828999999998</v>
      </c>
      <c r="G180" s="39">
        <f t="shared" si="94"/>
        <v>56677.616000000002</v>
      </c>
      <c r="H180" s="39">
        <f t="shared" si="94"/>
        <v>51607.3</v>
      </c>
      <c r="I180" s="9">
        <f t="shared" si="94"/>
        <v>51607.3</v>
      </c>
      <c r="J180" s="11">
        <v>110.113</v>
      </c>
    </row>
    <row r="181" spans="1:10" ht="20.25" x14ac:dyDescent="0.3">
      <c r="A181" s="11">
        <f t="shared" si="84"/>
        <v>175</v>
      </c>
      <c r="B181" s="8" t="s">
        <v>3</v>
      </c>
      <c r="C181" s="29"/>
      <c r="D181" s="30">
        <f>E181+F181+G181+H181+I181</f>
        <v>267755.93099999998</v>
      </c>
      <c r="E181" s="9">
        <v>53111.885999999999</v>
      </c>
      <c r="F181" s="9">
        <v>54751.828999999998</v>
      </c>
      <c r="G181" s="9">
        <v>56677.616000000002</v>
      </c>
      <c r="H181" s="9">
        <v>51607.3</v>
      </c>
      <c r="I181" s="9">
        <v>51607.3</v>
      </c>
      <c r="J181" s="11" t="s">
        <v>28</v>
      </c>
    </row>
    <row r="182" spans="1:10" s="57" customFormat="1" ht="103.5" customHeight="1" x14ac:dyDescent="0.3">
      <c r="A182" s="56">
        <f t="shared" si="84"/>
        <v>176</v>
      </c>
      <c r="B182" s="48" t="s">
        <v>81</v>
      </c>
      <c r="C182" s="48"/>
      <c r="D182" s="51">
        <f>D183</f>
        <v>71146.956829999996</v>
      </c>
      <c r="E182" s="51">
        <f t="shared" ref="E182:I182" si="95">E183</f>
        <v>11754.55683</v>
      </c>
      <c r="F182" s="51">
        <f t="shared" si="95"/>
        <v>15967.5</v>
      </c>
      <c r="G182" s="51">
        <f t="shared" si="95"/>
        <v>16543.5</v>
      </c>
      <c r="H182" s="51">
        <f t="shared" si="95"/>
        <v>13440.7</v>
      </c>
      <c r="I182" s="51">
        <f t="shared" si="95"/>
        <v>13440.7</v>
      </c>
      <c r="J182" s="56">
        <v>110.113</v>
      </c>
    </row>
    <row r="183" spans="1:10" s="57" customFormat="1" ht="20.25" x14ac:dyDescent="0.3">
      <c r="A183" s="56">
        <f t="shared" si="84"/>
        <v>177</v>
      </c>
      <c r="B183" s="48" t="s">
        <v>3</v>
      </c>
      <c r="C183" s="58"/>
      <c r="D183" s="59">
        <f>E183+F183+G183+H183+I183</f>
        <v>71146.956829999996</v>
      </c>
      <c r="E183" s="51">
        <v>11754.55683</v>
      </c>
      <c r="F183" s="51">
        <v>15967.5</v>
      </c>
      <c r="G183" s="51">
        <v>16543.5</v>
      </c>
      <c r="H183" s="51">
        <v>13440.7</v>
      </c>
      <c r="I183" s="51">
        <v>13440.7</v>
      </c>
      <c r="J183" s="56" t="s">
        <v>28</v>
      </c>
    </row>
    <row r="184" spans="1:10" s="57" customFormat="1" ht="104.25" customHeight="1" x14ac:dyDescent="0.3">
      <c r="A184" s="56">
        <f t="shared" si="84"/>
        <v>178</v>
      </c>
      <c r="B184" s="48" t="s">
        <v>82</v>
      </c>
      <c r="C184" s="48"/>
      <c r="D184" s="51">
        <f>D185</f>
        <v>165178.39509999997</v>
      </c>
      <c r="E184" s="51">
        <f t="shared" ref="E184:I184" si="96">E185</f>
        <v>31715.077099999999</v>
      </c>
      <c r="F184" s="51">
        <f t="shared" si="96"/>
        <v>32776.608999999997</v>
      </c>
      <c r="G184" s="51">
        <f t="shared" si="96"/>
        <v>33933.108999999997</v>
      </c>
      <c r="H184" s="51">
        <f t="shared" si="96"/>
        <v>33376.800000000003</v>
      </c>
      <c r="I184" s="51">
        <f t="shared" si="96"/>
        <v>33376.800000000003</v>
      </c>
      <c r="J184" s="56">
        <v>110.113</v>
      </c>
    </row>
    <row r="185" spans="1:10" s="57" customFormat="1" ht="20.25" x14ac:dyDescent="0.3">
      <c r="A185" s="56">
        <f t="shared" si="84"/>
        <v>179</v>
      </c>
      <c r="B185" s="48" t="s">
        <v>20</v>
      </c>
      <c r="C185" s="48"/>
      <c r="D185" s="49">
        <f>E185+F185+G185+H185+I185</f>
        <v>165178.39509999997</v>
      </c>
      <c r="E185" s="51">
        <v>31715.077099999999</v>
      </c>
      <c r="F185" s="51">
        <v>32776.608999999997</v>
      </c>
      <c r="G185" s="51">
        <v>33933.108999999997</v>
      </c>
      <c r="H185" s="51">
        <v>33376.800000000003</v>
      </c>
      <c r="I185" s="51">
        <v>33376.800000000003</v>
      </c>
      <c r="J185" s="56" t="s">
        <v>28</v>
      </c>
    </row>
    <row r="186" spans="1:10" ht="101.25" customHeight="1" x14ac:dyDescent="0.3">
      <c r="A186" s="11">
        <f t="shared" si="84"/>
        <v>180</v>
      </c>
      <c r="B186" s="15" t="s">
        <v>43</v>
      </c>
      <c r="C186" s="15"/>
      <c r="D186" s="10">
        <f>E186+F186+G186+H186+I186</f>
        <v>1117.8</v>
      </c>
      <c r="E186" s="12">
        <f>E187</f>
        <v>204</v>
      </c>
      <c r="F186" s="12">
        <f t="shared" ref="F186:I186" si="97">F187</f>
        <v>212</v>
      </c>
      <c r="G186" s="12">
        <f t="shared" si="97"/>
        <v>212</v>
      </c>
      <c r="H186" s="12">
        <f t="shared" si="97"/>
        <v>244.9</v>
      </c>
      <c r="I186" s="12">
        <f t="shared" si="97"/>
        <v>244.9</v>
      </c>
      <c r="J186" s="11">
        <v>110</v>
      </c>
    </row>
    <row r="187" spans="1:10" ht="20.25" x14ac:dyDescent="0.3">
      <c r="A187" s="11">
        <f t="shared" si="84"/>
        <v>181</v>
      </c>
      <c r="B187" s="8" t="s">
        <v>3</v>
      </c>
      <c r="C187" s="8"/>
      <c r="D187" s="24">
        <f>E187+F187+G187+H187+I187</f>
        <v>1117.8</v>
      </c>
      <c r="E187" s="12">
        <v>204</v>
      </c>
      <c r="F187" s="12">
        <v>212</v>
      </c>
      <c r="G187" s="12">
        <v>212</v>
      </c>
      <c r="H187" s="12">
        <v>244.9</v>
      </c>
      <c r="I187" s="12">
        <v>244.9</v>
      </c>
      <c r="J187" s="11" t="s">
        <v>28</v>
      </c>
    </row>
    <row r="188" spans="1:10" ht="81.75" customHeight="1" x14ac:dyDescent="0.3">
      <c r="A188" s="11">
        <f t="shared" si="84"/>
        <v>182</v>
      </c>
      <c r="B188" s="15" t="s">
        <v>44</v>
      </c>
      <c r="C188" s="15"/>
      <c r="D188" s="12">
        <f t="shared" ref="D188:I188" si="98">D189</f>
        <v>214.95400000000001</v>
      </c>
      <c r="E188" s="12">
        <f t="shared" si="98"/>
        <v>30.954000000000001</v>
      </c>
      <c r="F188" s="12">
        <f t="shared" si="98"/>
        <v>42</v>
      </c>
      <c r="G188" s="12">
        <f t="shared" si="98"/>
        <v>42</v>
      </c>
      <c r="H188" s="12">
        <f t="shared" si="98"/>
        <v>50</v>
      </c>
      <c r="I188" s="12">
        <f t="shared" si="98"/>
        <v>50</v>
      </c>
      <c r="J188" s="11">
        <v>111</v>
      </c>
    </row>
    <row r="189" spans="1:10" ht="20.25" x14ac:dyDescent="0.3">
      <c r="A189" s="11">
        <f t="shared" si="84"/>
        <v>183</v>
      </c>
      <c r="B189" s="8" t="s">
        <v>3</v>
      </c>
      <c r="C189" s="8"/>
      <c r="D189" s="24">
        <f>E189+F189+G189+H189+I189</f>
        <v>214.95400000000001</v>
      </c>
      <c r="E189" s="12">
        <v>30.954000000000001</v>
      </c>
      <c r="F189" s="12">
        <v>42</v>
      </c>
      <c r="G189" s="12">
        <v>42</v>
      </c>
      <c r="H189" s="12">
        <v>50</v>
      </c>
      <c r="I189" s="12">
        <v>50</v>
      </c>
      <c r="J189" s="11" t="s">
        <v>28</v>
      </c>
    </row>
    <row r="190" spans="1:10" ht="121.5" x14ac:dyDescent="0.3">
      <c r="A190" s="11">
        <f t="shared" si="84"/>
        <v>184</v>
      </c>
      <c r="B190" s="42" t="s">
        <v>57</v>
      </c>
      <c r="C190" s="42"/>
      <c r="D190" s="43">
        <f>D191</f>
        <v>798.64300000000003</v>
      </c>
      <c r="E190" s="22">
        <f>E191</f>
        <v>161.363</v>
      </c>
      <c r="F190" s="22">
        <f t="shared" ref="F190:I190" si="99">F191</f>
        <v>153.54300000000001</v>
      </c>
      <c r="G190" s="22">
        <f t="shared" si="99"/>
        <v>153.73699999999999</v>
      </c>
      <c r="H190" s="22">
        <f t="shared" si="99"/>
        <v>165</v>
      </c>
      <c r="I190" s="22">
        <f t="shared" si="99"/>
        <v>165</v>
      </c>
      <c r="J190" s="47">
        <v>110</v>
      </c>
    </row>
    <row r="191" spans="1:10" ht="20.25" x14ac:dyDescent="0.3">
      <c r="A191" s="11">
        <f t="shared" si="84"/>
        <v>185</v>
      </c>
      <c r="B191" s="8" t="s">
        <v>3</v>
      </c>
      <c r="C191" s="8"/>
      <c r="D191" s="24">
        <f>E191+F191+G191+H191+I191</f>
        <v>798.64300000000003</v>
      </c>
      <c r="E191" s="22">
        <v>161.363</v>
      </c>
      <c r="F191" s="12">
        <v>153.54300000000001</v>
      </c>
      <c r="G191" s="22">
        <v>153.73699999999999</v>
      </c>
      <c r="H191" s="22">
        <v>165</v>
      </c>
      <c r="I191" s="22">
        <v>165</v>
      </c>
      <c r="J191" s="11" t="s">
        <v>28</v>
      </c>
    </row>
    <row r="192" spans="1:10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</sheetData>
  <mergeCells count="24">
    <mergeCell ref="H1:J1"/>
    <mergeCell ref="H2:J2"/>
    <mergeCell ref="C4:C6"/>
    <mergeCell ref="B98:J98"/>
    <mergeCell ref="B17:J17"/>
    <mergeCell ref="B81:J81"/>
    <mergeCell ref="B23:J23"/>
    <mergeCell ref="B49:J49"/>
    <mergeCell ref="B55:J55"/>
    <mergeCell ref="A3:J3"/>
    <mergeCell ref="A4:A6"/>
    <mergeCell ref="B4:B6"/>
    <mergeCell ref="J4:J6"/>
    <mergeCell ref="B120:J120"/>
    <mergeCell ref="D4:I5"/>
    <mergeCell ref="B103:J103"/>
    <mergeCell ref="B86:J86"/>
    <mergeCell ref="B176:J176"/>
    <mergeCell ref="B160:J160"/>
    <mergeCell ref="B172:J172"/>
    <mergeCell ref="B154:J154"/>
    <mergeCell ref="B125:J125"/>
    <mergeCell ref="B137:J137"/>
    <mergeCell ref="B141:J141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58" fitToHeight="0" orientation="landscape" horizontalDpi="1200" r:id="rId1"/>
  <headerFooter differentFirst="1">
    <oddHeader>&amp;C&amp;P</oddHeader>
  </headerFooter>
  <rowBreaks count="7" manualBreakCount="7">
    <brk id="21" max="9" man="1"/>
    <brk id="38" max="9" man="1"/>
    <brk id="53" max="9" man="1"/>
    <brk id="62" max="9" man="1"/>
    <brk id="66" max="9" man="1"/>
    <brk id="74" max="9" man="1"/>
    <brk id="109" max="9" man="1"/>
  </rowBreaks>
  <ignoredErrors>
    <ignoredError sqref="D65 E65:I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2024-01-31T03:32:31Z</dcterms:modified>
</cp:coreProperties>
</file>