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tabRatio="819" activeTab="0"/>
  </bookViews>
  <sheets>
    <sheet name="2023-202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G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E2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вручную</t>
        </r>
      </text>
    </comment>
    <comment ref="E27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вручную</t>
        </r>
      </text>
    </comment>
    <comment ref="F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G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<sst xmlns="http://schemas.openxmlformats.org/spreadsheetml/2006/main" count="60" uniqueCount="30">
  <si>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</si>
  <si>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</si>
  <si>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</si>
  <si>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</si>
  <si>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</si>
  <si>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</si>
  <si>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</si>
  <si>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</si>
  <si>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</si>
  <si>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</si>
  <si>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</si>
  <si>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</si>
  <si>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</si>
  <si>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2. Прочие нужды</t>
  </si>
  <si>
    <t>Наименование мероприятия/Источники расходов на финансирование</t>
  </si>
  <si>
    <t>Исполнитель: О.А. Макарова</t>
  </si>
  <si>
    <r>
  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</t>
    </r>
    <r>
      <rPr>
        <b/>
        <sz val="14"/>
        <rFont val="Liberation Serif"/>
        <family val="1"/>
      </rPr>
      <t xml:space="preserve"> 2027 года</t>
    </r>
    <r>
      <rPr>
        <b/>
        <sz val="14"/>
        <color indexed="8"/>
        <rFont val="Liberation Serif"/>
        <family val="1"/>
      </rPr>
      <t>»</t>
    </r>
  </si>
  <si>
    <t>всего</t>
  </si>
  <si>
    <t>Объем расходов на выполнение мероприятия за счет всех источников ресурсного обеспечения, тыс. рублей</t>
  </si>
  <si>
    <t>Код федерального проекта*</t>
  </si>
  <si>
    <t xml:space="preserve">* Графа заполняется в соответствии с Порядком формирования и применения кодов бюджетной классификации Российской Федерации, их структурой и принципами назначения, утвержденными Министерством финансов Российской Федерации, по мероприятиям, включенным в региональные проекты, обеспечивающие достижение целей, показателей и результатов федеральных проектов, входящих в состав национальных проектов.
**Указывается общая сумма по направлению, пообъектная расшифровка формируется в приложении № 3 «Перечень объектов капитального строительства для бюджетных инвестиций» к муниципальной программе.
</t>
  </si>
  <si>
    <t>Всего по направлению  «Капитальные вложения», в том числе**</t>
  </si>
  <si>
    <t>1.1. Бюджетные инвестиции в объекты капитального строительства</t>
  </si>
  <si>
    <t xml:space="preserve">Бюджетные инвестиции     
в объекты капитального   
строительства, всего**,
в том числе              
</t>
  </si>
  <si>
    <t>3-4, 7-9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</si>
  <si>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2027 года» </t>
  </si>
  <si>
    <t>Мероприятие 1 Мероприятия по сносу аварийных объектов недвижимого имущества на территории Артемовского городского округа</t>
  </si>
  <si>
    <t>№ стро-   ки</t>
  </si>
  <si>
    <t>Мероприятие 2</t>
  </si>
  <si>
    <t xml:space="preserve">     Приложение 2 
     к постановлению Администрации                                                                                              
     Артемовского городского округа   
     от____________№_________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</si>
</sst>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4"/>
      <name val="Liberation Serif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7" fillId="32" borderId="10" xfId="0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173" fontId="9" fillId="0" borderId="12" xfId="0" applyNumberFormat="1" applyFont="1" applyFill="1" applyBorder="1" applyAlignment="1">
      <alignment horizontal="right" wrapText="1"/>
    </xf>
    <xf numFmtId="173" fontId="9" fillId="0" borderId="12" xfId="0" applyNumberFormat="1" applyFont="1" applyFill="1" applyBorder="1" applyAlignment="1">
      <alignment horizontal="right" vertical="top" wrapText="1"/>
    </xf>
    <xf numFmtId="173" fontId="9" fillId="32" borderId="12" xfId="0" applyNumberFormat="1" applyFont="1" applyFill="1" applyBorder="1" applyAlignment="1">
      <alignment horizontal="right" wrapText="1"/>
    </xf>
    <xf numFmtId="173" fontId="9" fillId="32" borderId="12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173" fontId="9" fillId="0" borderId="12" xfId="0" applyNumberFormat="1" applyFont="1" applyFill="1" applyBorder="1" applyAlignment="1">
      <alignment wrapText="1"/>
    </xf>
    <xf numFmtId="173" fontId="9" fillId="32" borderId="12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32" borderId="12" xfId="0" applyFont="1" applyFill="1" applyBorder="1" applyAlignment="1">
      <alignment vertical="top" wrapText="1"/>
    </xf>
    <xf numFmtId="0" fontId="9" fillId="32" borderId="12" xfId="0" applyFont="1" applyFill="1" applyBorder="1" applyAlignment="1">
      <alignment wrapText="1"/>
    </xf>
    <xf numFmtId="4" fontId="9" fillId="0" borderId="14" xfId="0" applyNumberFormat="1" applyFont="1" applyFill="1" applyBorder="1" applyAlignment="1">
      <alignment vertical="top" wrapText="1"/>
    </xf>
    <xf numFmtId="0" fontId="46" fillId="0" borderId="15" xfId="0" applyFont="1" applyBorder="1" applyAlignment="1">
      <alignment vertical="center" wrapText="1"/>
    </xf>
    <xf numFmtId="0" fontId="9" fillId="32" borderId="0" xfId="0" applyFont="1" applyFill="1" applyBorder="1" applyAlignment="1">
      <alignment wrapText="1"/>
    </xf>
    <xf numFmtId="0" fontId="9" fillId="32" borderId="12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wrapText="1"/>
    </xf>
    <xf numFmtId="4" fontId="9" fillId="32" borderId="12" xfId="0" applyNumberFormat="1" applyFont="1" applyFill="1" applyBorder="1" applyAlignment="1">
      <alignment horizontal="center" wrapText="1"/>
    </xf>
    <xf numFmtId="0" fontId="9" fillId="32" borderId="12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3" fontId="9" fillId="32" borderId="12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7"/>
    </sheetNames>
    <sheetDataSet>
      <sheetData sheetId="0">
        <row r="10">
          <cell r="M10">
            <v>0</v>
          </cell>
          <cell r="N10">
            <v>78300</v>
          </cell>
        </row>
        <row r="11">
          <cell r="M11">
            <v>5000</v>
          </cell>
          <cell r="N11">
            <v>8700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SheetLayoutView="90" zoomScalePageLayoutView="90" workbookViewId="0" topLeftCell="A2">
      <selection activeCell="G3" sqref="G3:J3"/>
    </sheetView>
  </sheetViews>
  <sheetFormatPr defaultColWidth="9.140625" defaultRowHeight="15"/>
  <cols>
    <col min="1" max="1" width="9.28125" style="30" customWidth="1"/>
    <col min="2" max="2" width="46.28125" style="31" customWidth="1"/>
    <col min="3" max="3" width="18.28125" style="31" customWidth="1"/>
    <col min="4" max="4" width="16.00390625" style="2" customWidth="1"/>
    <col min="5" max="5" width="13.8515625" style="2" customWidth="1"/>
    <col min="6" max="9" width="13.8515625" style="10" customWidth="1"/>
    <col min="10" max="10" width="18.8515625" style="45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19" t="s">
        <v>11</v>
      </c>
      <c r="B1" s="20"/>
      <c r="C1" s="20"/>
      <c r="D1" s="3"/>
      <c r="E1" s="3"/>
      <c r="H1" s="60" t="s">
        <v>12</v>
      </c>
      <c r="I1" s="60"/>
      <c r="J1" s="60"/>
    </row>
    <row r="2" spans="1:10" ht="90.75" customHeight="1">
      <c r="A2" s="19"/>
      <c r="B2" s="20"/>
      <c r="C2" s="20"/>
      <c r="D2" s="3"/>
      <c r="E2" s="3"/>
      <c r="G2" s="52" t="s">
        <v>29</v>
      </c>
      <c r="H2" s="52"/>
      <c r="I2" s="52"/>
      <c r="J2" s="52"/>
    </row>
    <row r="3" spans="1:10" ht="129.75" customHeight="1">
      <c r="A3" s="21"/>
      <c r="B3" s="22"/>
      <c r="C3" s="22"/>
      <c r="D3" s="6"/>
      <c r="E3" s="6"/>
      <c r="F3" s="11"/>
      <c r="G3" s="52" t="s">
        <v>25</v>
      </c>
      <c r="H3" s="52"/>
      <c r="I3" s="52"/>
      <c r="J3" s="52"/>
    </row>
    <row r="4" spans="1:10" ht="18.75" customHeight="1">
      <c r="A4" s="23"/>
      <c r="B4" s="23"/>
      <c r="C4" s="23"/>
      <c r="D4" s="7"/>
      <c r="E4" s="7"/>
      <c r="F4" s="12"/>
      <c r="G4" s="14"/>
      <c r="H4" s="11"/>
      <c r="I4" s="11"/>
      <c r="J4" s="40"/>
    </row>
    <row r="5" spans="1:10" ht="81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78.75" customHeight="1">
      <c r="A6" s="64" t="s">
        <v>27</v>
      </c>
      <c r="B6" s="67" t="s">
        <v>14</v>
      </c>
      <c r="C6" s="67" t="s">
        <v>19</v>
      </c>
      <c r="D6" s="53" t="s">
        <v>18</v>
      </c>
      <c r="E6" s="54"/>
      <c r="F6" s="54"/>
      <c r="G6" s="54"/>
      <c r="H6" s="54"/>
      <c r="I6" s="55"/>
      <c r="J6" s="70" t="s">
        <v>9</v>
      </c>
    </row>
    <row r="7" spans="1:10" ht="60" customHeight="1">
      <c r="A7" s="65"/>
      <c r="B7" s="68"/>
      <c r="C7" s="68"/>
      <c r="D7" s="56"/>
      <c r="E7" s="57"/>
      <c r="F7" s="57"/>
      <c r="G7" s="57"/>
      <c r="H7" s="57"/>
      <c r="I7" s="58"/>
      <c r="J7" s="71"/>
    </row>
    <row r="8" spans="1:10" ht="33.75" customHeight="1">
      <c r="A8" s="66"/>
      <c r="B8" s="69"/>
      <c r="C8" s="69"/>
      <c r="D8" s="34" t="s">
        <v>17</v>
      </c>
      <c r="E8" s="8">
        <v>2023</v>
      </c>
      <c r="F8" s="13">
        <v>2024</v>
      </c>
      <c r="G8" s="13">
        <v>2025</v>
      </c>
      <c r="H8" s="13">
        <v>2026</v>
      </c>
      <c r="I8" s="13">
        <v>2027</v>
      </c>
      <c r="J8" s="41"/>
    </row>
    <row r="9" spans="1:10" ht="40.5" customHeight="1">
      <c r="A9" s="24">
        <v>1</v>
      </c>
      <c r="B9" s="36" t="s">
        <v>0</v>
      </c>
      <c r="C9" s="25"/>
      <c r="D9" s="32">
        <f>D10+D11+D12</f>
        <v>304536.3</v>
      </c>
      <c r="E9" s="32">
        <f>E11+E12</f>
        <v>936.3</v>
      </c>
      <c r="F9" s="33">
        <f>F11+F12</f>
        <v>5000</v>
      </c>
      <c r="G9" s="33">
        <f>G13+G16</f>
        <v>200000</v>
      </c>
      <c r="H9" s="33">
        <f>H13+H16</f>
        <v>8300</v>
      </c>
      <c r="I9" s="33">
        <f>I13+I16</f>
        <v>90300</v>
      </c>
      <c r="J9" s="42" t="s">
        <v>10</v>
      </c>
    </row>
    <row r="10" spans="1:10" ht="21" customHeight="1">
      <c r="A10" s="24">
        <f>A9+1</f>
        <v>2</v>
      </c>
      <c r="B10" s="36" t="s">
        <v>1</v>
      </c>
      <c r="C10" s="25"/>
      <c r="D10" s="32">
        <f>D17</f>
        <v>0</v>
      </c>
      <c r="E10" s="32">
        <v>0</v>
      </c>
      <c r="F10" s="33">
        <f>F17</f>
        <v>0</v>
      </c>
      <c r="G10" s="33">
        <f>G17</f>
        <v>0</v>
      </c>
      <c r="H10" s="33">
        <f>H17</f>
        <v>0</v>
      </c>
      <c r="I10" s="33">
        <f>I17</f>
        <v>0</v>
      </c>
      <c r="J10" s="42" t="s">
        <v>10</v>
      </c>
    </row>
    <row r="11" spans="1:10" ht="21.75" customHeight="1">
      <c r="A11" s="24">
        <f aca="true" t="shared" si="0" ref="A11:A19">A10+1</f>
        <v>3</v>
      </c>
      <c r="B11" s="36" t="s">
        <v>2</v>
      </c>
      <c r="C11" s="25"/>
      <c r="D11" s="32">
        <f aca="true" t="shared" si="1" ref="D11:I12">D14+D18</f>
        <v>258300</v>
      </c>
      <c r="E11" s="32">
        <f t="shared" si="1"/>
        <v>0</v>
      </c>
      <c r="F11" s="33">
        <f t="shared" si="1"/>
        <v>0</v>
      </c>
      <c r="G11" s="33">
        <f t="shared" si="1"/>
        <v>180000</v>
      </c>
      <c r="H11" s="33">
        <f t="shared" si="1"/>
        <v>0</v>
      </c>
      <c r="I11" s="33">
        <f t="shared" si="1"/>
        <v>78300</v>
      </c>
      <c r="J11" s="42" t="s">
        <v>10</v>
      </c>
    </row>
    <row r="12" spans="1:10" ht="18.75" customHeight="1">
      <c r="A12" s="24">
        <f t="shared" si="0"/>
        <v>4</v>
      </c>
      <c r="B12" s="36" t="s">
        <v>3</v>
      </c>
      <c r="C12" s="25"/>
      <c r="D12" s="32">
        <f>E12+F12+G12+H12+I12</f>
        <v>46236.3</v>
      </c>
      <c r="E12" s="33">
        <f t="shared" si="1"/>
        <v>936.3</v>
      </c>
      <c r="F12" s="33">
        <f t="shared" si="1"/>
        <v>5000</v>
      </c>
      <c r="G12" s="33">
        <f t="shared" si="1"/>
        <v>20000</v>
      </c>
      <c r="H12" s="33">
        <f t="shared" si="1"/>
        <v>8300</v>
      </c>
      <c r="I12" s="33">
        <f t="shared" si="1"/>
        <v>12000</v>
      </c>
      <c r="J12" s="42" t="s">
        <v>10</v>
      </c>
    </row>
    <row r="13" spans="1:10" ht="21.75" customHeight="1">
      <c r="A13" s="24">
        <v>5</v>
      </c>
      <c r="B13" s="36" t="s">
        <v>4</v>
      </c>
      <c r="C13" s="25"/>
      <c r="D13" s="32">
        <f>E13+F13+G13+H13+I13</f>
        <v>297624.8</v>
      </c>
      <c r="E13" s="32">
        <f>E14+E15</f>
        <v>624.8</v>
      </c>
      <c r="F13" s="33">
        <f>F14+F15</f>
        <v>5000</v>
      </c>
      <c r="G13" s="33">
        <f>G14+G15</f>
        <v>200000</v>
      </c>
      <c r="H13" s="33">
        <f>H14+H15</f>
        <v>5000</v>
      </c>
      <c r="I13" s="33">
        <f>I14+I15</f>
        <v>87000</v>
      </c>
      <c r="J13" s="42" t="s">
        <v>10</v>
      </c>
    </row>
    <row r="14" spans="1:10" ht="22.5" customHeight="1">
      <c r="A14" s="24">
        <f t="shared" si="0"/>
        <v>6</v>
      </c>
      <c r="B14" s="37" t="s">
        <v>2</v>
      </c>
      <c r="C14" s="26"/>
      <c r="D14" s="32">
        <f>SUM(E14:I14)</f>
        <v>258300</v>
      </c>
      <c r="E14" s="15">
        <f aca="true" t="shared" si="2" ref="E14:I15">E22</f>
        <v>0</v>
      </c>
      <c r="F14" s="33">
        <f>F22</f>
        <v>0</v>
      </c>
      <c r="G14" s="33">
        <f t="shared" si="2"/>
        <v>180000</v>
      </c>
      <c r="H14" s="33">
        <f t="shared" si="2"/>
        <v>0</v>
      </c>
      <c r="I14" s="33">
        <f t="shared" si="2"/>
        <v>78300</v>
      </c>
      <c r="J14" s="42" t="s">
        <v>10</v>
      </c>
    </row>
    <row r="15" spans="1:10" ht="21" customHeight="1">
      <c r="A15" s="24">
        <f t="shared" si="0"/>
        <v>7</v>
      </c>
      <c r="B15" s="36" t="s">
        <v>3</v>
      </c>
      <c r="C15" s="25"/>
      <c r="D15" s="32">
        <f>E15+F15+G15+H15+I15</f>
        <v>39324.8</v>
      </c>
      <c r="E15" s="16">
        <f t="shared" si="2"/>
        <v>624.8</v>
      </c>
      <c r="F15" s="33">
        <f>F23</f>
        <v>5000</v>
      </c>
      <c r="G15" s="33">
        <f t="shared" si="2"/>
        <v>20000</v>
      </c>
      <c r="H15" s="33">
        <f t="shared" si="2"/>
        <v>5000</v>
      </c>
      <c r="I15" s="33">
        <f t="shared" si="2"/>
        <v>8700</v>
      </c>
      <c r="J15" s="42" t="s">
        <v>10</v>
      </c>
    </row>
    <row r="16" spans="1:10" ht="21" customHeight="1">
      <c r="A16" s="24">
        <f t="shared" si="0"/>
        <v>8</v>
      </c>
      <c r="B16" s="36" t="s">
        <v>5</v>
      </c>
      <c r="C16" s="25"/>
      <c r="D16" s="32">
        <f aca="true" t="shared" si="3" ref="D16:I16">SUM(D17:D19)</f>
        <v>6911.5</v>
      </c>
      <c r="E16" s="32">
        <f t="shared" si="3"/>
        <v>311.5</v>
      </c>
      <c r="F16" s="33">
        <f t="shared" si="3"/>
        <v>0</v>
      </c>
      <c r="G16" s="33">
        <f t="shared" si="3"/>
        <v>0</v>
      </c>
      <c r="H16" s="33">
        <f t="shared" si="3"/>
        <v>3300</v>
      </c>
      <c r="I16" s="33">
        <f t="shared" si="3"/>
        <v>3300</v>
      </c>
      <c r="J16" s="42" t="s">
        <v>10</v>
      </c>
    </row>
    <row r="17" spans="1:10" ht="22.5" customHeight="1">
      <c r="A17" s="24">
        <f t="shared" si="0"/>
        <v>9</v>
      </c>
      <c r="B17" s="36" t="s">
        <v>1</v>
      </c>
      <c r="C17" s="25"/>
      <c r="D17" s="32">
        <f>SUM(E17:I17)</f>
        <v>0</v>
      </c>
      <c r="E17" s="32">
        <v>0</v>
      </c>
      <c r="F17" s="33">
        <v>0</v>
      </c>
      <c r="G17" s="33">
        <v>0</v>
      </c>
      <c r="H17" s="33">
        <v>0</v>
      </c>
      <c r="I17" s="33">
        <v>0</v>
      </c>
      <c r="J17" s="42" t="s">
        <v>10</v>
      </c>
    </row>
    <row r="18" spans="1:10" ht="22.5" customHeight="1">
      <c r="A18" s="24">
        <f t="shared" si="0"/>
        <v>10</v>
      </c>
      <c r="B18" s="36" t="s">
        <v>2</v>
      </c>
      <c r="C18" s="25"/>
      <c r="D18" s="32">
        <f>SUM(E18:I18)</f>
        <v>0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42" t="s">
        <v>10</v>
      </c>
    </row>
    <row r="19" spans="1:10" ht="22.5" customHeight="1">
      <c r="A19" s="24">
        <f t="shared" si="0"/>
        <v>11</v>
      </c>
      <c r="B19" s="36" t="s">
        <v>3</v>
      </c>
      <c r="C19" s="25"/>
      <c r="D19" s="32">
        <f>SUM(E19:I19)</f>
        <v>6911.5</v>
      </c>
      <c r="E19" s="32">
        <f>E30</f>
        <v>311.5</v>
      </c>
      <c r="F19" s="33">
        <f>F30</f>
        <v>0</v>
      </c>
      <c r="G19" s="33">
        <f>G30</f>
        <v>0</v>
      </c>
      <c r="H19" s="33">
        <f>H30</f>
        <v>3300</v>
      </c>
      <c r="I19" s="33">
        <f>I30</f>
        <v>3300</v>
      </c>
      <c r="J19" s="42" t="s">
        <v>10</v>
      </c>
    </row>
    <row r="20" spans="1:10" ht="22.5" customHeight="1">
      <c r="A20" s="24">
        <v>12</v>
      </c>
      <c r="B20" s="47" t="s">
        <v>7</v>
      </c>
      <c r="C20" s="47"/>
      <c r="D20" s="47"/>
      <c r="E20" s="47"/>
      <c r="F20" s="47"/>
      <c r="G20" s="47"/>
      <c r="H20" s="47"/>
      <c r="I20" s="47"/>
      <c r="J20" s="47"/>
    </row>
    <row r="21" spans="1:10" s="1" customFormat="1" ht="38.25" customHeight="1">
      <c r="A21" s="24">
        <f>A20+1</f>
        <v>13</v>
      </c>
      <c r="B21" s="27" t="s">
        <v>21</v>
      </c>
      <c r="C21" s="27"/>
      <c r="D21" s="15">
        <f aca="true" t="shared" si="4" ref="D21:I21">D22+D23</f>
        <v>297624.8</v>
      </c>
      <c r="E21" s="15">
        <f t="shared" si="4"/>
        <v>624.8</v>
      </c>
      <c r="F21" s="17">
        <f t="shared" si="4"/>
        <v>5000</v>
      </c>
      <c r="G21" s="17">
        <f t="shared" si="4"/>
        <v>200000</v>
      </c>
      <c r="H21" s="17">
        <f t="shared" si="4"/>
        <v>5000</v>
      </c>
      <c r="I21" s="17">
        <f t="shared" si="4"/>
        <v>87000</v>
      </c>
      <c r="J21" s="43" t="s">
        <v>10</v>
      </c>
    </row>
    <row r="22" spans="1:10" s="1" customFormat="1" ht="21" customHeight="1">
      <c r="A22" s="24">
        <f>A21+1</f>
        <v>14</v>
      </c>
      <c r="B22" s="27" t="s">
        <v>6</v>
      </c>
      <c r="C22" s="27"/>
      <c r="D22" s="16">
        <f>SUM(E22:I22)</f>
        <v>258300</v>
      </c>
      <c r="E22" s="16">
        <v>0</v>
      </c>
      <c r="F22" s="18">
        <v>0</v>
      </c>
      <c r="G22" s="18">
        <f>G26</f>
        <v>180000</v>
      </c>
      <c r="H22" s="18">
        <f>H26</f>
        <v>0</v>
      </c>
      <c r="I22" s="18">
        <f>I26</f>
        <v>78300</v>
      </c>
      <c r="J22" s="43" t="s">
        <v>10</v>
      </c>
    </row>
    <row r="23" spans="1:10" s="1" customFormat="1" ht="21" customHeight="1">
      <c r="A23" s="24">
        <f>A22+1</f>
        <v>15</v>
      </c>
      <c r="B23" s="27" t="s">
        <v>3</v>
      </c>
      <c r="C23" s="27"/>
      <c r="D23" s="16">
        <f>E23+F23+G23+H23+I23</f>
        <v>39324.8</v>
      </c>
      <c r="E23" s="16">
        <f>E27</f>
        <v>624.8</v>
      </c>
      <c r="F23" s="18">
        <f>F27</f>
        <v>5000</v>
      </c>
      <c r="G23" s="18">
        <f>G27</f>
        <v>20000</v>
      </c>
      <c r="H23" s="18">
        <f>H27</f>
        <v>5000</v>
      </c>
      <c r="I23" s="18">
        <f>I27</f>
        <v>8700</v>
      </c>
      <c r="J23" s="43" t="s">
        <v>10</v>
      </c>
    </row>
    <row r="24" spans="1:10" s="1" customFormat="1" ht="21" customHeight="1">
      <c r="A24" s="24">
        <v>16</v>
      </c>
      <c r="B24" s="48" t="s">
        <v>22</v>
      </c>
      <c r="C24" s="49"/>
      <c r="D24" s="49"/>
      <c r="E24" s="49"/>
      <c r="F24" s="49"/>
      <c r="G24" s="49"/>
      <c r="H24" s="49"/>
      <c r="I24" s="49"/>
      <c r="J24" s="50"/>
    </row>
    <row r="25" spans="1:10" s="1" customFormat="1" ht="66.75" customHeight="1">
      <c r="A25" s="24">
        <v>17</v>
      </c>
      <c r="B25" s="39" t="s">
        <v>23</v>
      </c>
      <c r="C25" s="38"/>
      <c r="D25" s="15">
        <f aca="true" t="shared" si="5" ref="D25:I25">D26+D27</f>
        <v>297624.8</v>
      </c>
      <c r="E25" s="15">
        <f t="shared" si="5"/>
        <v>624.8</v>
      </c>
      <c r="F25" s="15">
        <f t="shared" si="5"/>
        <v>5000</v>
      </c>
      <c r="G25" s="15">
        <f t="shared" si="5"/>
        <v>200000</v>
      </c>
      <c r="H25" s="15">
        <f t="shared" si="5"/>
        <v>5000</v>
      </c>
      <c r="I25" s="15">
        <f t="shared" si="5"/>
        <v>87000</v>
      </c>
      <c r="J25" s="44" t="s">
        <v>24</v>
      </c>
    </row>
    <row r="26" spans="1:10" s="1" customFormat="1" ht="21" customHeight="1">
      <c r="A26" s="24">
        <v>18</v>
      </c>
      <c r="B26" s="27" t="s">
        <v>6</v>
      </c>
      <c r="C26" s="38"/>
      <c r="D26" s="16">
        <f>SUM(E26:I26)</f>
        <v>258300</v>
      </c>
      <c r="E26" s="16">
        <f aca="true" t="shared" si="6" ref="E26:G27">E22</f>
        <v>0</v>
      </c>
      <c r="F26" s="16">
        <f t="shared" si="6"/>
        <v>0</v>
      </c>
      <c r="G26" s="16">
        <v>180000</v>
      </c>
      <c r="H26" s="16">
        <f>'[1]2023-2027'!$M$10</f>
        <v>0</v>
      </c>
      <c r="I26" s="16">
        <f>'[1]2023-2027'!$N$10</f>
        <v>78300</v>
      </c>
      <c r="J26" s="43" t="s">
        <v>10</v>
      </c>
    </row>
    <row r="27" spans="1:10" s="1" customFormat="1" ht="21" customHeight="1">
      <c r="A27" s="24">
        <v>19</v>
      </c>
      <c r="B27" s="27" t="s">
        <v>3</v>
      </c>
      <c r="C27" s="38"/>
      <c r="D27" s="16">
        <f>E27+F27+G27+H27+I27</f>
        <v>39324.8</v>
      </c>
      <c r="E27" s="16">
        <v>624.8</v>
      </c>
      <c r="F27" s="16">
        <v>5000</v>
      </c>
      <c r="G27" s="16">
        <v>20000</v>
      </c>
      <c r="H27" s="16">
        <f>'[1]2023-2027'!$M$11</f>
        <v>5000</v>
      </c>
      <c r="I27" s="16">
        <f>'[1]2023-2027'!$N$11</f>
        <v>8700</v>
      </c>
      <c r="J27" s="43" t="s">
        <v>10</v>
      </c>
    </row>
    <row r="28" spans="1:10" ht="21" customHeight="1">
      <c r="A28" s="24">
        <v>20</v>
      </c>
      <c r="B28" s="48" t="s">
        <v>13</v>
      </c>
      <c r="C28" s="49"/>
      <c r="D28" s="49"/>
      <c r="E28" s="49"/>
      <c r="F28" s="49"/>
      <c r="G28" s="49"/>
      <c r="H28" s="49"/>
      <c r="I28" s="49"/>
      <c r="J28" s="50"/>
    </row>
    <row r="29" spans="1:10" ht="39.75" customHeight="1">
      <c r="A29" s="24">
        <v>21</v>
      </c>
      <c r="B29" s="25" t="s">
        <v>8</v>
      </c>
      <c r="C29" s="25"/>
      <c r="D29" s="15">
        <f>SUM(E29:I29)</f>
        <v>6911.5</v>
      </c>
      <c r="E29" s="15">
        <f>E30</f>
        <v>311.5</v>
      </c>
      <c r="F29" s="17">
        <f>F30</f>
        <v>0</v>
      </c>
      <c r="G29" s="17">
        <f>G30</f>
        <v>0</v>
      </c>
      <c r="H29" s="17">
        <f>H30</f>
        <v>3300</v>
      </c>
      <c r="I29" s="17">
        <f>I30</f>
        <v>3300</v>
      </c>
      <c r="J29" s="42" t="s">
        <v>10</v>
      </c>
    </row>
    <row r="30" spans="1:10" ht="22.5" customHeight="1">
      <c r="A30" s="24">
        <v>22</v>
      </c>
      <c r="B30" s="25" t="s">
        <v>3</v>
      </c>
      <c r="C30" s="25"/>
      <c r="D30" s="15">
        <f>SUM(E30:I30)</f>
        <v>6911.5</v>
      </c>
      <c r="E30" s="15">
        <f>E32+E34</f>
        <v>311.5</v>
      </c>
      <c r="F30" s="15">
        <f>F32+F34</f>
        <v>0</v>
      </c>
      <c r="G30" s="15">
        <f>G32+G34</f>
        <v>0</v>
      </c>
      <c r="H30" s="15">
        <f>H32+H34</f>
        <v>3300</v>
      </c>
      <c r="I30" s="15">
        <f>I32+I34</f>
        <v>3300</v>
      </c>
      <c r="J30" s="42" t="s">
        <v>10</v>
      </c>
    </row>
    <row r="31" spans="1:11" ht="69">
      <c r="A31" s="24">
        <v>23</v>
      </c>
      <c r="B31" s="25" t="s">
        <v>26</v>
      </c>
      <c r="C31" s="25"/>
      <c r="D31" s="32">
        <f>SUM(E31:I31)</f>
        <v>6911.5</v>
      </c>
      <c r="E31" s="32">
        <f>E32</f>
        <v>311.5</v>
      </c>
      <c r="F31" s="33">
        <f>F32</f>
        <v>0</v>
      </c>
      <c r="G31" s="33">
        <f>G32</f>
        <v>0</v>
      </c>
      <c r="H31" s="33">
        <f>H32</f>
        <v>3300</v>
      </c>
      <c r="I31" s="33">
        <f>I32</f>
        <v>3300</v>
      </c>
      <c r="J31" s="44">
        <v>12.13</v>
      </c>
      <c r="K31" s="4"/>
    </row>
    <row r="32" spans="1:11" ht="22.5" customHeight="1">
      <c r="A32" s="24">
        <v>24</v>
      </c>
      <c r="B32" s="25" t="s">
        <v>3</v>
      </c>
      <c r="C32" s="25"/>
      <c r="D32" s="32">
        <f>SUM(E32:I32)</f>
        <v>6911.5</v>
      </c>
      <c r="E32" s="32">
        <f>61.5+190+60</f>
        <v>311.5</v>
      </c>
      <c r="F32" s="33">
        <v>0</v>
      </c>
      <c r="G32" s="33">
        <v>0</v>
      </c>
      <c r="H32" s="33">
        <f>1100+2200</f>
        <v>3300</v>
      </c>
      <c r="I32" s="33">
        <f>1100+2200</f>
        <v>3300</v>
      </c>
      <c r="J32" s="42" t="s">
        <v>10</v>
      </c>
      <c r="K32" s="5"/>
    </row>
    <row r="33" spans="1:10" ht="114" customHeight="1" hidden="1">
      <c r="A33" s="24">
        <v>25</v>
      </c>
      <c r="B33" s="25" t="s">
        <v>28</v>
      </c>
      <c r="C33" s="25"/>
      <c r="D33" s="32">
        <f>E33</f>
        <v>0</v>
      </c>
      <c r="E33" s="32">
        <v>0</v>
      </c>
      <c r="F33" s="33">
        <v>0</v>
      </c>
      <c r="G33" s="33">
        <v>0</v>
      </c>
      <c r="H33" s="33">
        <v>0</v>
      </c>
      <c r="I33" s="33">
        <v>0</v>
      </c>
      <c r="J33" s="46">
        <v>0</v>
      </c>
    </row>
    <row r="34" spans="1:10" ht="35.25" customHeight="1" hidden="1">
      <c r="A34" s="24">
        <v>26</v>
      </c>
      <c r="B34" s="25" t="s">
        <v>3</v>
      </c>
      <c r="C34" s="25"/>
      <c r="D34" s="32">
        <f>E34</f>
        <v>0</v>
      </c>
      <c r="E34" s="32">
        <v>0</v>
      </c>
      <c r="F34" s="33">
        <v>0</v>
      </c>
      <c r="G34" s="33">
        <v>0</v>
      </c>
      <c r="H34" s="33">
        <v>0</v>
      </c>
      <c r="I34" s="33">
        <v>0</v>
      </c>
      <c r="J34" s="42" t="s">
        <v>10</v>
      </c>
    </row>
    <row r="35" spans="4:10" ht="11.25" customHeight="1">
      <c r="D35" s="9"/>
      <c r="E35" s="9"/>
      <c r="F35" s="11"/>
      <c r="G35" s="11"/>
      <c r="H35" s="11"/>
      <c r="I35" s="11"/>
      <c r="J35" s="40"/>
    </row>
    <row r="36" spans="1:10" ht="36" customHeight="1">
      <c r="A36" s="59" t="s">
        <v>20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57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4.5" customHeight="1">
      <c r="A38" s="28"/>
      <c r="B38" s="29"/>
      <c r="C38" s="29"/>
      <c r="D38" s="9"/>
      <c r="E38" s="9"/>
      <c r="F38" s="11"/>
      <c r="G38" s="11"/>
      <c r="H38" s="11"/>
      <c r="I38" s="11"/>
      <c r="J38" s="40"/>
    </row>
    <row r="39" spans="1:10" ht="17.25">
      <c r="A39" s="51" t="s">
        <v>15</v>
      </c>
      <c r="B39" s="51"/>
      <c r="C39" s="35"/>
      <c r="D39" s="9"/>
      <c r="E39" s="9"/>
      <c r="F39" s="11"/>
      <c r="G39" s="11"/>
      <c r="H39" s="11"/>
      <c r="I39" s="11"/>
      <c r="J39" s="40"/>
    </row>
    <row r="40" spans="1:10" ht="17.25">
      <c r="A40" s="51"/>
      <c r="B40" s="51"/>
      <c r="C40" s="35"/>
      <c r="D40" s="9"/>
      <c r="E40" s="9"/>
      <c r="F40" s="11"/>
      <c r="G40" s="11"/>
      <c r="H40" s="11"/>
      <c r="I40" s="11"/>
      <c r="J40" s="40"/>
    </row>
  </sheetData>
  <sheetProtection/>
  <mergeCells count="14">
    <mergeCell ref="H1:J1"/>
    <mergeCell ref="A5:J5"/>
    <mergeCell ref="A6:A8"/>
    <mergeCell ref="B6:B8"/>
    <mergeCell ref="C6:C8"/>
    <mergeCell ref="J6:J7"/>
    <mergeCell ref="G2:J2"/>
    <mergeCell ref="B20:J20"/>
    <mergeCell ref="B28:J28"/>
    <mergeCell ref="A39:B40"/>
    <mergeCell ref="G3:J3"/>
    <mergeCell ref="D6:I7"/>
    <mergeCell ref="A36:J37"/>
    <mergeCell ref="B24:J24"/>
  </mergeCells>
  <printOptions/>
  <pageMargins left="0.8661417322834646" right="0.8267716535433072" top="1.1811023622047245" bottom="0.4724409448818898" header="0.11811023622047245" footer="0.11811023622047245"/>
  <pageSetup fitToHeight="0" horizontalDpi="600" verticalDpi="600" orientation="landscape" paperSize="9" scale="71" r:id="rId3"/>
  <headerFooter differentFirst="1">
    <oddHeader>&amp;C&amp;P</oddHeader>
  </headerFooter>
  <rowBreaks count="1" manualBreakCount="1">
    <brk id="1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2023-12-27T10:41:02Z</dcterms:modified>
  <cp:category/>
  <cp:version/>
  <cp:contentType/>
  <cp:contentStatus/>
</cp:coreProperties>
</file>