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0" windowWidth="15600" windowHeight="11475" activeTab="0"/>
  </bookViews>
  <sheets>
    <sheet name="Лист1" sheetId="1" r:id="rId1"/>
  </sheets>
  <definedNames>
    <definedName name="_xlnm.Print_Area" localSheetId="0">'Лист1'!$A$1:$N$68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<sst xmlns="http://schemas.openxmlformats.org/spreadsheetml/2006/main" count="93" uniqueCount="59">
  <si>
    <t xml:space="preserve">           Объемы финансирования, тыс. рублей            </t>
  </si>
  <si>
    <t>начало</t>
  </si>
  <si>
    <t xml:space="preserve">ввод (завер-шение) 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</si>
  <si>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</si>
  <si>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</si>
  <si>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</si>
  <si>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</si>
  <si>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</si>
  <si>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</si>
  <si>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2016 год</t>
  </si>
  <si>
    <t>2018 год</t>
  </si>
  <si>
    <t>2019 год</t>
  </si>
  <si>
    <t>2020 год</t>
  </si>
  <si>
    <t>ВСЕГО по объекту 3, в том числе:</t>
  </si>
  <si>
    <t>ВСЕГО по объекту 2, в том числе:</t>
  </si>
  <si>
    <t>ВСЕГО по объекту 4, в том числе:</t>
  </si>
  <si>
    <t>ВСЕГО по объекту 5, в том числе:</t>
  </si>
  <si>
    <t>ВСЕГО по объекту 6, в том числе:</t>
  </si>
  <si>
    <t>г.Артемовский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</si>
  <si>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</si>
  <si>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</si>
  <si>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</si>
  <si>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программе, в том числе:</t>
  </si>
  <si>
    <t>Объект 3 Строительство стадиона в с.Покровское</t>
  </si>
  <si>
    <t>Объект 1   Реконструкция лыжной базы «Снежинка»</t>
  </si>
  <si>
    <t>Объект 2 Реконструкция стадиона «Локомотив»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</si>
  <si>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</si>
  <si>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</si>
  <si>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</si>
  <si>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</si>
  <si>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</si>
  <si>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>2021 год</t>
  </si>
  <si>
    <t>2022 год</t>
  </si>
  <si>
    <t xml:space="preserve">Сметная стоимость          объекта,      
 тыс. рублей:
</t>
  </si>
  <si>
    <t xml:space="preserve">Сроки  строительства, год 
(проектно-    
сметных работ, экспертизы    
проектно-     
сметной доку-ментации) 
</t>
  </si>
  <si>
    <t>г.Артемовский, ул.Акулова</t>
  </si>
  <si>
    <t>г.Артемовский, кв.Родничок</t>
  </si>
  <si>
    <t xml:space="preserve"> г.Артемовский, ул.Терешковой</t>
  </si>
  <si>
    <t>г.Артемовский, ул.9 Мая</t>
  </si>
  <si>
    <t>п.Буланаш, ул.Кутузова</t>
  </si>
  <si>
    <t>г.Артемовский, ул.Мира</t>
  </si>
  <si>
    <t>с. Покровское, ул.Красных Партизан</t>
  </si>
  <si>
    <t>г.Артемовский, ул.Терешковой</t>
  </si>
  <si>
    <t>Объект 4 Строительство здания физкультурно-оздоровительного комплекса по ул.Терешковой в г.Артемовский</t>
  </si>
  <si>
    <t xml:space="preserve">Объект 5 Строительство детского дошкольного учреждения по ул.9 Мая </t>
  </si>
  <si>
    <t>Объект 7 Строительство жилого дома на 30 квартир в п.Буланаш в целях переселения граждан из жилых помещений, признанных непригодными для проживания и (или) с высоким уровнем износа</t>
  </si>
  <si>
    <t>Объект 8 Строительство 5-этажного двухсекционного пристроя к 92-квартирному жилому дому по ул.Мира, 33 в г.Артемовский</t>
  </si>
  <si>
    <t>Объект 9 Строительство здания музея в г.Артемовский Свердловской области</t>
  </si>
  <si>
    <t>Объект 6 Строительство здания средней общеобразователь-ной школы на 800 учащихся по ул.Терешковой в г.Артемовский</t>
  </si>
  <si>
    <t>Всего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</si>
  <si>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к муниципальной программе                                                                                                                                                                                              «Реализация приоритетных проектов в строительном комплексе Артемовского городского округа до 2022 года»                                                        </t>
  </si>
  <si>
    <t>Объект 10 Реконструкция здания общеобразователь-ной организации                     № 14 в п.Красногвар-дейский</t>
  </si>
  <si>
    <t>п.Красногвар-дейский</t>
  </si>
  <si>
    <t>ВСЕГО по объекту 10, в том числе:</t>
  </si>
  <si>
    <r>
      <t xml:space="preserve">Приложение № 3                                                                                          к муниципальной программе «Реализация приоритетных проектов в строительном комплексе Артемовского городского округа до 2022 года», утвержденной постановлением Администрации   Артемовского городского округа   от </t>
    </r>
    <r>
      <rPr>
        <u val="single"/>
        <sz val="16"/>
        <color indexed="8"/>
        <rFont val="Times New Roman"/>
        <family val="1"/>
      </rPr>
      <t xml:space="preserve">09.10.2017 г.  </t>
    </r>
    <r>
      <rPr>
        <sz val="16"/>
        <color indexed="8"/>
        <rFont val="Times New Roman"/>
        <family val="1"/>
      </rPr>
      <t xml:space="preserve">№ </t>
    </r>
    <r>
      <rPr>
        <u val="single"/>
        <sz val="16"/>
        <color indexed="8"/>
        <rFont val="Times New Roman"/>
        <family val="1"/>
      </rPr>
      <t>1103-ПА</t>
    </r>
  </si>
  <si>
    <t>Объект 11 Реконструкция здания Администрации Артемовского городского округа</t>
  </si>
  <si>
    <t>ВСЕГО по объекту 11, в том числе:</t>
  </si>
  <si>
    <t>Исполнитель: Н.Ю. Дьячкова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</si>
  <si>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 № _______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</si>
</sst>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32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horizontal="right"/>
    </xf>
    <xf numFmtId="173" fontId="3" fillId="0" borderId="11" xfId="0" applyNumberFormat="1" applyFont="1" applyFill="1" applyBorder="1" applyAlignment="1">
      <alignment/>
    </xf>
    <xf numFmtId="173" fontId="3" fillId="0" borderId="11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wrapText="1"/>
    </xf>
    <xf numFmtId="173" fontId="3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3" fillId="33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173" fontId="6" fillId="0" borderId="11" xfId="0" applyNumberFormat="1" applyFont="1" applyFill="1" applyBorder="1" applyAlignment="1">
      <alignment wrapText="1"/>
    </xf>
    <xf numFmtId="173" fontId="6" fillId="0" borderId="11" xfId="0" applyNumberFormat="1" applyFont="1" applyFill="1" applyBorder="1" applyAlignment="1">
      <alignment/>
    </xf>
    <xf numFmtId="173" fontId="6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3" fontId="6" fillId="0" borderId="11" xfId="0" applyNumberFormat="1" applyFont="1" applyFill="1" applyBorder="1" applyAlignment="1">
      <alignment horizontal="right" wrapText="1"/>
    </xf>
    <xf numFmtId="173" fontId="3" fillId="33" borderId="11" xfId="0" applyNumberFormat="1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="75" zoomScaleNormal="90" zoomScaleSheetLayoutView="75" zoomScalePageLayoutView="90" workbookViewId="0" topLeftCell="A55">
      <selection activeCell="K36" sqref="K36"/>
    </sheetView>
  </sheetViews>
  <sheetFormatPr defaultColWidth="9.140625" defaultRowHeight="15"/>
  <cols>
    <col min="1" max="1" width="7.57421875" style="1" customWidth="1"/>
    <col min="2" max="2" width="26.140625" style="1" customWidth="1"/>
    <col min="3" max="3" width="20.28125" style="2" customWidth="1"/>
    <col min="4" max="4" width="15.57421875" style="1" customWidth="1"/>
    <col min="5" max="5" width="14.00390625" style="1" customWidth="1"/>
    <col min="6" max="6" width="10.00390625" style="1" customWidth="1"/>
    <col min="7" max="7" width="10.28125" style="1" customWidth="1"/>
    <col min="8" max="8" width="17.28125" style="1" customWidth="1"/>
    <col min="9" max="9" width="14.421875" style="1" customWidth="1"/>
    <col min="10" max="10" width="13.7109375" style="1" hidden="1" customWidth="1"/>
    <col min="11" max="11" width="15.421875" style="6" customWidth="1"/>
    <col min="12" max="12" width="15.8515625" style="1" customWidth="1"/>
    <col min="13" max="13" width="15.28125" style="1" customWidth="1"/>
    <col min="14" max="14" width="14.28125" style="1" customWidth="1"/>
    <col min="15" max="15" width="9.140625" style="1" customWidth="1"/>
    <col min="16" max="16" width="10.7109375" style="1" bestFit="1" customWidth="1"/>
    <col min="17" max="16384" width="9.140625" style="1" customWidth="1"/>
  </cols>
  <sheetData>
    <row r="1" spans="7:14" ht="103.5" customHeight="1" hidden="1">
      <c r="G1" s="1" t="s">
        <v>27</v>
      </c>
      <c r="H1" s="5"/>
      <c r="I1" s="5"/>
      <c r="J1" s="5"/>
      <c r="K1" s="42" t="s">
        <v>28</v>
      </c>
      <c r="L1" s="42"/>
      <c r="M1" s="42"/>
      <c r="N1" s="42"/>
    </row>
    <row r="2" spans="8:14" ht="99" customHeight="1">
      <c r="H2" s="5"/>
      <c r="I2" s="5"/>
      <c r="J2" s="5"/>
      <c r="K2" s="46" t="s">
        <v>58</v>
      </c>
      <c r="L2" s="48"/>
      <c r="M2" s="48"/>
      <c r="N2" s="48"/>
    </row>
    <row r="3" spans="8:14" ht="172.5" customHeight="1">
      <c r="H3" s="5"/>
      <c r="I3" s="5"/>
      <c r="J3" s="5"/>
      <c r="K3" s="46" t="s">
        <v>54</v>
      </c>
      <c r="L3" s="46"/>
      <c r="M3" s="46"/>
      <c r="N3" s="46"/>
    </row>
    <row r="4" spans="1:14" ht="87" customHeight="1">
      <c r="A4" s="47" t="s">
        <v>50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5" s="4" customFormat="1" ht="61.5" customHeight="1">
      <c r="A5" s="43" t="s">
        <v>30</v>
      </c>
      <c r="B5" s="43" t="s">
        <v>5</v>
      </c>
      <c r="C5" s="43" t="s">
        <v>6</v>
      </c>
      <c r="D5" s="45" t="s">
        <v>33</v>
      </c>
      <c r="E5" s="45"/>
      <c r="F5" s="45" t="s">
        <v>34</v>
      </c>
      <c r="G5" s="45"/>
      <c r="H5" s="45" t="s">
        <v>0</v>
      </c>
      <c r="I5" s="45"/>
      <c r="J5" s="45"/>
      <c r="K5" s="45"/>
      <c r="L5" s="45"/>
      <c r="M5" s="45"/>
      <c r="N5" s="45"/>
      <c r="O5" s="3"/>
    </row>
    <row r="6" spans="1:15" ht="183" customHeight="1">
      <c r="A6" s="44"/>
      <c r="B6" s="44"/>
      <c r="C6" s="44"/>
      <c r="D6" s="7" t="s">
        <v>26</v>
      </c>
      <c r="E6" s="7" t="s">
        <v>29</v>
      </c>
      <c r="F6" s="7" t="s">
        <v>1</v>
      </c>
      <c r="G6" s="7" t="s">
        <v>2</v>
      </c>
      <c r="H6" s="8" t="s">
        <v>49</v>
      </c>
      <c r="I6" s="8" t="s">
        <v>10</v>
      </c>
      <c r="J6" s="8" t="s">
        <v>9</v>
      </c>
      <c r="K6" s="9" t="s">
        <v>11</v>
      </c>
      <c r="L6" s="8" t="s">
        <v>12</v>
      </c>
      <c r="M6" s="8" t="s">
        <v>31</v>
      </c>
      <c r="N6" s="8" t="s">
        <v>32</v>
      </c>
      <c r="O6" s="2"/>
    </row>
    <row r="7" spans="1:15" ht="21.75" customHeight="1">
      <c r="A7" s="10">
        <v>1</v>
      </c>
      <c r="B7" s="10">
        <v>2</v>
      </c>
      <c r="C7" s="11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2">
        <v>11</v>
      </c>
      <c r="L7" s="10">
        <v>12</v>
      </c>
      <c r="M7" s="10">
        <v>13</v>
      </c>
      <c r="N7" s="10">
        <v>14</v>
      </c>
      <c r="O7" s="2"/>
    </row>
    <row r="8" spans="1:14" ht="60.75">
      <c r="A8" s="8">
        <v>1</v>
      </c>
      <c r="B8" s="14" t="s">
        <v>22</v>
      </c>
      <c r="C8" s="12"/>
      <c r="D8" s="15"/>
      <c r="E8" s="15"/>
      <c r="F8" s="15"/>
      <c r="G8" s="15"/>
      <c r="H8" s="24">
        <f>SUM(H9:H11)</f>
        <v>1083702.7</v>
      </c>
      <c r="I8" s="24">
        <f aca="true" t="shared" si="0" ref="I8:N8">SUM(I9:I11)</f>
        <v>45497.2</v>
      </c>
      <c r="J8" s="24">
        <f t="shared" si="0"/>
        <v>0</v>
      </c>
      <c r="K8" s="24">
        <f>SUM(K9:K11)</f>
        <v>50325.4</v>
      </c>
      <c r="L8" s="24">
        <f t="shared" si="0"/>
        <v>344837.3</v>
      </c>
      <c r="M8" s="24">
        <f t="shared" si="0"/>
        <v>344837.2</v>
      </c>
      <c r="N8" s="24">
        <f t="shared" si="0"/>
        <v>298205.6</v>
      </c>
    </row>
    <row r="9" spans="1:14" ht="38.25" customHeight="1">
      <c r="A9" s="8">
        <f aca="true" t="shared" si="1" ref="A9:A41">A8+1</f>
        <v>2</v>
      </c>
      <c r="B9" s="14" t="s">
        <v>4</v>
      </c>
      <c r="C9" s="12"/>
      <c r="D9" s="15"/>
      <c r="E9" s="15"/>
      <c r="F9" s="15"/>
      <c r="G9" s="15"/>
      <c r="H9" s="24">
        <f>SUM(I9:N9)</f>
        <v>0</v>
      </c>
      <c r="I9" s="24">
        <f aca="true" t="shared" si="2" ref="I9:N10">I14+I19+I24+I29+I34+I39+I44+I49</f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</row>
    <row r="10" spans="1:14" ht="30.75" customHeight="1">
      <c r="A10" s="11">
        <f t="shared" si="1"/>
        <v>3</v>
      </c>
      <c r="B10" s="14" t="s">
        <v>3</v>
      </c>
      <c r="C10" s="12"/>
      <c r="D10" s="15"/>
      <c r="E10" s="15"/>
      <c r="F10" s="15"/>
      <c r="G10" s="15"/>
      <c r="H10" s="24">
        <f>SUM(I10:N10)</f>
        <v>950621.4</v>
      </c>
      <c r="I10" s="24">
        <f>I15+I20+I25+I30+I35+I40+I45+I50+I55+I60+I65</f>
        <v>22000</v>
      </c>
      <c r="J10" s="24">
        <f t="shared" si="2"/>
        <v>0</v>
      </c>
      <c r="K10" s="24">
        <f>K15+K20+K25+K30+K35+K40+K45+K50+K55+K60+K65</f>
        <v>41330.4</v>
      </c>
      <c r="L10" s="24">
        <f>L15++L20+L25+L30+L35+L40+L45+L55+L60+L65</f>
        <v>310353.3</v>
      </c>
      <c r="M10" s="24">
        <f>M15+M20+M25+M30+M35+M40+M45+M50+M55+M60+M65</f>
        <v>310353.2</v>
      </c>
      <c r="N10" s="24">
        <f>N15+N20+N25+N30+N35+N40+N45+N50+N55+N60+N65</f>
        <v>266584.5</v>
      </c>
    </row>
    <row r="11" spans="1:14" ht="24" customHeight="1">
      <c r="A11" s="11">
        <f t="shared" si="1"/>
        <v>4</v>
      </c>
      <c r="B11" s="14" t="s">
        <v>8</v>
      </c>
      <c r="C11" s="12"/>
      <c r="D11" s="15"/>
      <c r="E11" s="15"/>
      <c r="F11" s="15"/>
      <c r="G11" s="15"/>
      <c r="H11" s="24">
        <f>SUM(I11:N11)</f>
        <v>133081.3</v>
      </c>
      <c r="I11" s="24">
        <f>I16+I21+I26+I31+I36+I41+I46+I51+I56+I61+I66</f>
        <v>23497.2</v>
      </c>
      <c r="J11" s="24">
        <f>J16+J21+J26+J31+J36+J41+J46+J51+J56</f>
        <v>0</v>
      </c>
      <c r="K11" s="24">
        <f>K16+K21+K26+K31+K36+K41+K46+K51+K56+K61+K66</f>
        <v>8995</v>
      </c>
      <c r="L11" s="24">
        <f>L16+L21+L26+L31+L36+L41+L46+L51+L56+L61+L66</f>
        <v>34484</v>
      </c>
      <c r="M11" s="24">
        <f>M16+M21+M26+M31+M36+M41+M46+M51+M56+M61+M66</f>
        <v>34484</v>
      </c>
      <c r="N11" s="24">
        <f>N16+N21+N26+N31+N36+N41+N46+N51+N56+N61+N66</f>
        <v>31621.1</v>
      </c>
    </row>
    <row r="12" spans="1:14" ht="80.25" customHeight="1">
      <c r="A12" s="8">
        <v>5</v>
      </c>
      <c r="B12" s="14" t="s">
        <v>24</v>
      </c>
      <c r="C12" s="16" t="s">
        <v>36</v>
      </c>
      <c r="D12" s="29">
        <f>H13</f>
        <v>81813.8</v>
      </c>
      <c r="E12" s="21"/>
      <c r="F12" s="30">
        <v>2018</v>
      </c>
      <c r="G12" s="30">
        <v>2019</v>
      </c>
      <c r="H12" s="17"/>
      <c r="I12" s="17"/>
      <c r="J12" s="17"/>
      <c r="K12" s="17"/>
      <c r="L12" s="17"/>
      <c r="M12" s="18"/>
      <c r="N12" s="18"/>
    </row>
    <row r="13" spans="1:14" ht="40.5" customHeight="1">
      <c r="A13" s="11">
        <f t="shared" si="1"/>
        <v>6</v>
      </c>
      <c r="B13" s="14" t="s">
        <v>7</v>
      </c>
      <c r="C13" s="14"/>
      <c r="D13" s="29"/>
      <c r="E13" s="21"/>
      <c r="F13" s="30"/>
      <c r="G13" s="30"/>
      <c r="H13" s="25">
        <f>H14+H15+H16+H17</f>
        <v>81813.8</v>
      </c>
      <c r="I13" s="25">
        <f aca="true" t="shared" si="3" ref="I13:N13">I14+I15+I16+I17</f>
        <v>35888.4</v>
      </c>
      <c r="J13" s="25">
        <f t="shared" si="3"/>
        <v>0</v>
      </c>
      <c r="K13" s="25">
        <f t="shared" si="3"/>
        <v>45925.4</v>
      </c>
      <c r="L13" s="25">
        <f t="shared" si="3"/>
        <v>0</v>
      </c>
      <c r="M13" s="25">
        <f t="shared" si="3"/>
        <v>0</v>
      </c>
      <c r="N13" s="25">
        <f t="shared" si="3"/>
        <v>0</v>
      </c>
    </row>
    <row r="14" spans="1:14" ht="41.25" customHeight="1">
      <c r="A14" s="8">
        <f t="shared" si="1"/>
        <v>7</v>
      </c>
      <c r="B14" s="14" t="s">
        <v>4</v>
      </c>
      <c r="C14" s="14"/>
      <c r="D14" s="29"/>
      <c r="E14" s="22"/>
      <c r="F14" s="30"/>
      <c r="G14" s="30"/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</row>
    <row r="15" spans="1:14" ht="30.75" customHeight="1">
      <c r="A15" s="8">
        <f t="shared" si="1"/>
        <v>8</v>
      </c>
      <c r="B15" s="14" t="s">
        <v>3</v>
      </c>
      <c r="C15" s="14"/>
      <c r="D15" s="29"/>
      <c r="E15" s="22"/>
      <c r="F15" s="30"/>
      <c r="G15" s="30"/>
      <c r="H15" s="28">
        <f>I15+J15+K15+L15+M15+N15</f>
        <v>63330.4</v>
      </c>
      <c r="I15" s="40">
        <v>22000</v>
      </c>
      <c r="J15" s="40">
        <v>0</v>
      </c>
      <c r="K15" s="40">
        <v>41330.4</v>
      </c>
      <c r="L15" s="40">
        <v>0</v>
      </c>
      <c r="M15" s="28">
        <v>0</v>
      </c>
      <c r="N15" s="28">
        <v>0</v>
      </c>
    </row>
    <row r="16" spans="1:14" ht="25.5" customHeight="1">
      <c r="A16" s="8">
        <f t="shared" si="1"/>
        <v>9</v>
      </c>
      <c r="B16" s="14" t="s">
        <v>8</v>
      </c>
      <c r="C16" s="14"/>
      <c r="D16" s="29"/>
      <c r="E16" s="22"/>
      <c r="F16" s="30"/>
      <c r="G16" s="30"/>
      <c r="H16" s="28">
        <f>I16+J16+K16+L16+M16+N16</f>
        <v>18483.4</v>
      </c>
      <c r="I16" s="40">
        <v>13888.4</v>
      </c>
      <c r="J16" s="40">
        <v>0</v>
      </c>
      <c r="K16" s="40">
        <v>4595</v>
      </c>
      <c r="L16" s="40">
        <v>0</v>
      </c>
      <c r="M16" s="28">
        <v>0</v>
      </c>
      <c r="N16" s="28">
        <v>0</v>
      </c>
    </row>
    <row r="17" spans="1:14" ht="81" customHeight="1">
      <c r="A17" s="8">
        <f t="shared" si="1"/>
        <v>10</v>
      </c>
      <c r="B17" s="14" t="s">
        <v>25</v>
      </c>
      <c r="C17" s="16" t="s">
        <v>35</v>
      </c>
      <c r="D17" s="29">
        <f>H18</f>
        <v>143000</v>
      </c>
      <c r="E17" s="22"/>
      <c r="F17" s="30">
        <v>2022</v>
      </c>
      <c r="G17" s="30">
        <v>2022</v>
      </c>
      <c r="H17" s="25"/>
      <c r="I17" s="37"/>
      <c r="J17" s="37"/>
      <c r="K17" s="37"/>
      <c r="L17" s="37"/>
      <c r="M17" s="25"/>
      <c r="N17" s="25"/>
    </row>
    <row r="18" spans="1:14" ht="38.25" customHeight="1">
      <c r="A18" s="8">
        <f t="shared" si="1"/>
        <v>11</v>
      </c>
      <c r="B18" s="14" t="s">
        <v>14</v>
      </c>
      <c r="C18" s="14"/>
      <c r="D18" s="29"/>
      <c r="E18" s="13"/>
      <c r="F18" s="12"/>
      <c r="G18" s="12"/>
      <c r="H18" s="25">
        <f>I18+J18+K18+L18+M18+N18</f>
        <v>143000</v>
      </c>
      <c r="I18" s="25">
        <f aca="true" t="shared" si="4" ref="I18:N18">I19+I20+I21</f>
        <v>0</v>
      </c>
      <c r="J18" s="25">
        <f t="shared" si="4"/>
        <v>0</v>
      </c>
      <c r="K18" s="25">
        <f t="shared" si="4"/>
        <v>0</v>
      </c>
      <c r="L18" s="25">
        <f t="shared" si="4"/>
        <v>0</v>
      </c>
      <c r="M18" s="25">
        <v>0</v>
      </c>
      <c r="N18" s="25">
        <f t="shared" si="4"/>
        <v>143000</v>
      </c>
    </row>
    <row r="19" spans="1:14" ht="38.25" customHeight="1">
      <c r="A19" s="8">
        <f t="shared" si="1"/>
        <v>12</v>
      </c>
      <c r="B19" s="14" t="s">
        <v>4</v>
      </c>
      <c r="C19" s="14"/>
      <c r="D19" s="29"/>
      <c r="E19" s="18"/>
      <c r="F19" s="12"/>
      <c r="G19" s="12"/>
      <c r="H19" s="25">
        <f>I19+J19+K19+L19+M19+N19</f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</row>
    <row r="20" spans="1:14" ht="30.75" customHeight="1">
      <c r="A20" s="8">
        <f t="shared" si="1"/>
        <v>13</v>
      </c>
      <c r="B20" s="14" t="s">
        <v>3</v>
      </c>
      <c r="C20" s="14"/>
      <c r="D20" s="29"/>
      <c r="E20" s="18"/>
      <c r="F20" s="12"/>
      <c r="G20" s="12"/>
      <c r="H20" s="25">
        <f>I20+J20+K20+L20+M20+N20</f>
        <v>128700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41">
        <v>128700</v>
      </c>
    </row>
    <row r="21" spans="1:14" ht="35.25" customHeight="1">
      <c r="A21" s="11">
        <f t="shared" si="1"/>
        <v>14</v>
      </c>
      <c r="B21" s="14" t="s">
        <v>8</v>
      </c>
      <c r="C21" s="14"/>
      <c r="D21" s="29"/>
      <c r="E21" s="18"/>
      <c r="F21" s="12"/>
      <c r="G21" s="12"/>
      <c r="H21" s="25">
        <f>SUM(I21:N21)</f>
        <v>14300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41">
        <v>14300</v>
      </c>
    </row>
    <row r="22" spans="1:14" ht="81" customHeight="1">
      <c r="A22" s="8">
        <f t="shared" si="1"/>
        <v>15</v>
      </c>
      <c r="B22" s="19" t="s">
        <v>23</v>
      </c>
      <c r="C22" s="16" t="s">
        <v>41</v>
      </c>
      <c r="D22" s="29">
        <f>H23</f>
        <v>91934</v>
      </c>
      <c r="E22" s="22"/>
      <c r="F22" s="30">
        <v>2022</v>
      </c>
      <c r="G22" s="30">
        <v>2022</v>
      </c>
      <c r="H22" s="25"/>
      <c r="I22" s="25"/>
      <c r="J22" s="25"/>
      <c r="K22" s="25"/>
      <c r="L22" s="25"/>
      <c r="M22" s="25"/>
      <c r="N22" s="25"/>
    </row>
    <row r="23" spans="1:14" ht="39.75" customHeight="1">
      <c r="A23" s="8">
        <f t="shared" si="1"/>
        <v>16</v>
      </c>
      <c r="B23" s="14" t="s">
        <v>13</v>
      </c>
      <c r="C23" s="14"/>
      <c r="D23" s="26"/>
      <c r="E23" s="18"/>
      <c r="F23" s="12"/>
      <c r="G23" s="12"/>
      <c r="H23" s="25">
        <f>SUM(H24:H26)</f>
        <v>91934</v>
      </c>
      <c r="I23" s="25">
        <f>I24+I25+I26</f>
        <v>0</v>
      </c>
      <c r="J23" s="25">
        <f>SUM(J24:J26)</f>
        <v>0</v>
      </c>
      <c r="K23" s="25">
        <f>SUM(K24:K26)</f>
        <v>0</v>
      </c>
      <c r="L23" s="25">
        <f>SUM(L24:L26)</f>
        <v>0</v>
      </c>
      <c r="M23" s="25">
        <v>0</v>
      </c>
      <c r="N23" s="25">
        <v>91934</v>
      </c>
    </row>
    <row r="24" spans="1:14" ht="39" customHeight="1">
      <c r="A24" s="8">
        <f t="shared" si="1"/>
        <v>17</v>
      </c>
      <c r="B24" s="14" t="s">
        <v>4</v>
      </c>
      <c r="C24" s="14"/>
      <c r="D24" s="26"/>
      <c r="E24" s="18"/>
      <c r="F24" s="12"/>
      <c r="G24" s="12"/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</row>
    <row r="25" spans="1:14" ht="29.25" customHeight="1">
      <c r="A25" s="8">
        <f t="shared" si="1"/>
        <v>18</v>
      </c>
      <c r="B25" s="14" t="s">
        <v>3</v>
      </c>
      <c r="C25" s="14"/>
      <c r="D25" s="26"/>
      <c r="E25" s="18"/>
      <c r="F25" s="12"/>
      <c r="G25" s="12"/>
      <c r="H25" s="28">
        <f>SUM(I25:N25)</f>
        <v>82740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33">
        <v>82740</v>
      </c>
    </row>
    <row r="26" spans="1:14" ht="28.5" customHeight="1">
      <c r="A26" s="8">
        <f t="shared" si="1"/>
        <v>19</v>
      </c>
      <c r="B26" s="14" t="s">
        <v>8</v>
      </c>
      <c r="C26" s="14"/>
      <c r="D26" s="26"/>
      <c r="E26" s="18"/>
      <c r="F26" s="12"/>
      <c r="G26" s="12"/>
      <c r="H26" s="28">
        <f>SUM(I26:N26)</f>
        <v>9194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33">
        <v>9194</v>
      </c>
    </row>
    <row r="27" spans="1:14" ht="166.5" customHeight="1">
      <c r="A27" s="11">
        <v>20</v>
      </c>
      <c r="B27" s="23" t="s">
        <v>43</v>
      </c>
      <c r="C27" s="23" t="s">
        <v>37</v>
      </c>
      <c r="D27" s="29">
        <f>H28</f>
        <v>2816</v>
      </c>
      <c r="E27" s="22"/>
      <c r="F27" s="30">
        <v>2018</v>
      </c>
      <c r="G27" s="30">
        <v>2018</v>
      </c>
      <c r="H27" s="26"/>
      <c r="I27" s="26"/>
      <c r="J27" s="26"/>
      <c r="K27" s="26"/>
      <c r="L27" s="26"/>
      <c r="M27" s="26"/>
      <c r="N27" s="26"/>
    </row>
    <row r="28" spans="1:14" ht="39" customHeight="1">
      <c r="A28" s="11">
        <v>21</v>
      </c>
      <c r="B28" s="23" t="s">
        <v>15</v>
      </c>
      <c r="C28" s="23"/>
      <c r="D28" s="26"/>
      <c r="E28" s="22"/>
      <c r="F28" s="30"/>
      <c r="G28" s="30"/>
      <c r="H28" s="34">
        <f>SUM(I28:N28)</f>
        <v>2816</v>
      </c>
      <c r="I28" s="34">
        <f>SUM(I29:I31)</f>
        <v>2816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36.75" customHeight="1">
      <c r="A29" s="8">
        <v>22</v>
      </c>
      <c r="B29" s="23" t="s">
        <v>4</v>
      </c>
      <c r="C29" s="23"/>
      <c r="D29" s="26"/>
      <c r="E29" s="22"/>
      <c r="F29" s="30"/>
      <c r="G29" s="30"/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7.75" customHeight="1">
      <c r="A30" s="8">
        <v>23</v>
      </c>
      <c r="B30" s="14" t="s">
        <v>3</v>
      </c>
      <c r="C30" s="23"/>
      <c r="D30" s="26"/>
      <c r="E30" s="22"/>
      <c r="F30" s="30"/>
      <c r="G30" s="30"/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33.75" customHeight="1">
      <c r="A31" s="8">
        <v>24</v>
      </c>
      <c r="B31" s="14" t="s">
        <v>8</v>
      </c>
      <c r="C31" s="23"/>
      <c r="D31" s="26"/>
      <c r="E31" s="22"/>
      <c r="F31" s="30"/>
      <c r="G31" s="30"/>
      <c r="H31" s="34">
        <f>SUM(I31:N31)</f>
        <v>2816</v>
      </c>
      <c r="I31" s="38">
        <v>2816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122.25" customHeight="1">
      <c r="A32" s="8">
        <v>25</v>
      </c>
      <c r="B32" s="19" t="s">
        <v>44</v>
      </c>
      <c r="C32" s="16" t="s">
        <v>38</v>
      </c>
      <c r="D32" s="29">
        <f>H33</f>
        <v>3600</v>
      </c>
      <c r="E32" s="17"/>
      <c r="F32" s="20">
        <v>2019</v>
      </c>
      <c r="G32" s="20">
        <v>2019</v>
      </c>
      <c r="H32" s="17"/>
      <c r="I32" s="35"/>
      <c r="J32" s="17"/>
      <c r="K32" s="18"/>
      <c r="L32" s="18"/>
      <c r="M32" s="18"/>
      <c r="N32" s="18"/>
    </row>
    <row r="33" spans="1:14" ht="39" customHeight="1">
      <c r="A33" s="8">
        <f t="shared" si="1"/>
        <v>26</v>
      </c>
      <c r="B33" s="14" t="s">
        <v>16</v>
      </c>
      <c r="C33" s="14"/>
      <c r="D33" s="26"/>
      <c r="E33" s="17"/>
      <c r="F33" s="15"/>
      <c r="G33" s="15"/>
      <c r="H33" s="27">
        <f>SUM(H34:H36)</f>
        <v>3600</v>
      </c>
      <c r="I33" s="36">
        <f aca="true" t="shared" si="5" ref="I33:N33">SUM(I34:I36)</f>
        <v>0</v>
      </c>
      <c r="J33" s="27">
        <f t="shared" si="5"/>
        <v>0</v>
      </c>
      <c r="K33" s="27">
        <f>SUM(K35:K36)</f>
        <v>3600</v>
      </c>
      <c r="L33" s="27">
        <f t="shared" si="5"/>
        <v>0</v>
      </c>
      <c r="M33" s="27">
        <f t="shared" si="5"/>
        <v>0</v>
      </c>
      <c r="N33" s="27">
        <f t="shared" si="5"/>
        <v>0</v>
      </c>
    </row>
    <row r="34" spans="1:14" ht="39" customHeight="1">
      <c r="A34" s="8">
        <f t="shared" si="1"/>
        <v>27</v>
      </c>
      <c r="B34" s="14" t="s">
        <v>4</v>
      </c>
      <c r="C34" s="14"/>
      <c r="D34" s="26"/>
      <c r="E34" s="17"/>
      <c r="F34" s="15"/>
      <c r="G34" s="15"/>
      <c r="H34" s="25">
        <v>0</v>
      </c>
      <c r="I34" s="37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</row>
    <row r="35" spans="1:14" ht="33.75" customHeight="1">
      <c r="A35" s="8">
        <f t="shared" si="1"/>
        <v>28</v>
      </c>
      <c r="B35" s="14" t="s">
        <v>3</v>
      </c>
      <c r="C35" s="14"/>
      <c r="D35" s="26"/>
      <c r="E35" s="17"/>
      <c r="F35" s="15"/>
      <c r="G35" s="15"/>
      <c r="H35" s="28">
        <f>SUM(I35:N35)</f>
        <v>0</v>
      </c>
      <c r="I35" s="36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</row>
    <row r="36" spans="1:14" ht="25.5" customHeight="1">
      <c r="A36" s="8">
        <f t="shared" si="1"/>
        <v>29</v>
      </c>
      <c r="B36" s="14" t="s">
        <v>8</v>
      </c>
      <c r="C36" s="14"/>
      <c r="D36" s="26"/>
      <c r="E36" s="17"/>
      <c r="F36" s="15"/>
      <c r="G36" s="15"/>
      <c r="H36" s="28">
        <f>SUM(I36:N36)</f>
        <v>3600</v>
      </c>
      <c r="I36" s="36">
        <v>0</v>
      </c>
      <c r="J36" s="27">
        <v>0</v>
      </c>
      <c r="K36" s="32">
        <v>3600</v>
      </c>
      <c r="L36" s="27">
        <v>0</v>
      </c>
      <c r="M36" s="27">
        <v>0</v>
      </c>
      <c r="N36" s="27">
        <v>0</v>
      </c>
    </row>
    <row r="37" spans="1:14" ht="162" customHeight="1">
      <c r="A37" s="11">
        <v>30</v>
      </c>
      <c r="B37" s="19" t="s">
        <v>48</v>
      </c>
      <c r="C37" s="16" t="s">
        <v>42</v>
      </c>
      <c r="D37" s="29">
        <f>H38</f>
        <v>693274.5</v>
      </c>
      <c r="E37" s="17"/>
      <c r="F37" s="20">
        <v>2018</v>
      </c>
      <c r="G37" s="20">
        <v>2021</v>
      </c>
      <c r="H37" s="25"/>
      <c r="I37" s="37"/>
      <c r="J37" s="25"/>
      <c r="K37" s="25"/>
      <c r="L37" s="25"/>
      <c r="M37" s="25"/>
      <c r="N37" s="25"/>
    </row>
    <row r="38" spans="1:14" ht="39" customHeight="1">
      <c r="A38" s="11">
        <f t="shared" si="1"/>
        <v>31</v>
      </c>
      <c r="B38" s="14" t="s">
        <v>17</v>
      </c>
      <c r="C38" s="14"/>
      <c r="D38" s="17"/>
      <c r="E38" s="17"/>
      <c r="F38" s="15"/>
      <c r="G38" s="15"/>
      <c r="H38" s="27">
        <f>SUM(H39:H41)</f>
        <v>693274.5</v>
      </c>
      <c r="I38" s="36">
        <f aca="true" t="shared" si="6" ref="I38:N38">SUM(I39:I41)</f>
        <v>3600</v>
      </c>
      <c r="J38" s="36">
        <f t="shared" si="6"/>
        <v>3600</v>
      </c>
      <c r="K38" s="36">
        <f>SUM(K39:K41)</f>
        <v>0</v>
      </c>
      <c r="L38" s="27">
        <f>SUM(L39:L41)</f>
        <v>344837.3</v>
      </c>
      <c r="M38" s="27">
        <f>SUM(M39:M41)</f>
        <v>344837.2</v>
      </c>
      <c r="N38" s="27">
        <f t="shared" si="6"/>
        <v>0</v>
      </c>
    </row>
    <row r="39" spans="1:14" ht="39" customHeight="1">
      <c r="A39" s="8">
        <f t="shared" si="1"/>
        <v>32</v>
      </c>
      <c r="B39" s="14" t="s">
        <v>4</v>
      </c>
      <c r="C39" s="14"/>
      <c r="D39" s="17"/>
      <c r="E39" s="17"/>
      <c r="F39" s="15"/>
      <c r="G39" s="15"/>
      <c r="H39" s="25">
        <v>0</v>
      </c>
      <c r="I39" s="37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</row>
    <row r="40" spans="1:14" ht="31.5" customHeight="1">
      <c r="A40" s="11">
        <f t="shared" si="1"/>
        <v>33</v>
      </c>
      <c r="B40" s="14" t="s">
        <v>3</v>
      </c>
      <c r="C40" s="14"/>
      <c r="D40" s="17"/>
      <c r="E40" s="17"/>
      <c r="F40" s="15"/>
      <c r="G40" s="15"/>
      <c r="H40" s="28">
        <f>SUM(I40:N40)</f>
        <v>620706.5</v>
      </c>
      <c r="I40" s="36">
        <v>0</v>
      </c>
      <c r="J40" s="27">
        <v>0</v>
      </c>
      <c r="K40" s="27">
        <v>0</v>
      </c>
      <c r="L40" s="32">
        <v>310353.3</v>
      </c>
      <c r="M40" s="32">
        <v>310353.2</v>
      </c>
      <c r="N40" s="27">
        <v>0</v>
      </c>
    </row>
    <row r="41" spans="1:14" ht="27.75" customHeight="1">
      <c r="A41" s="8">
        <f t="shared" si="1"/>
        <v>34</v>
      </c>
      <c r="B41" s="14" t="s">
        <v>8</v>
      </c>
      <c r="C41" s="14"/>
      <c r="D41" s="17"/>
      <c r="E41" s="17"/>
      <c r="F41" s="15"/>
      <c r="G41" s="15"/>
      <c r="H41" s="28">
        <f>SUM(I41:N41)</f>
        <v>72568</v>
      </c>
      <c r="I41" s="36">
        <v>3600</v>
      </c>
      <c r="J41" s="27">
        <v>0</v>
      </c>
      <c r="K41" s="27">
        <v>0</v>
      </c>
      <c r="L41" s="32">
        <v>34484</v>
      </c>
      <c r="M41" s="32">
        <v>34484</v>
      </c>
      <c r="N41" s="27">
        <v>0</v>
      </c>
    </row>
    <row r="42" spans="1:14" ht="249" customHeight="1">
      <c r="A42" s="11">
        <v>35</v>
      </c>
      <c r="B42" s="19" t="s">
        <v>45</v>
      </c>
      <c r="C42" s="16" t="s">
        <v>39</v>
      </c>
      <c r="D42" s="29">
        <f>H43</f>
        <v>61271.6</v>
      </c>
      <c r="E42" s="17"/>
      <c r="F42" s="20">
        <v>2022</v>
      </c>
      <c r="G42" s="20">
        <v>2022</v>
      </c>
      <c r="H42" s="25"/>
      <c r="I42" s="37"/>
      <c r="J42" s="25"/>
      <c r="K42" s="25"/>
      <c r="L42" s="25"/>
      <c r="M42" s="25"/>
      <c r="N42" s="25"/>
    </row>
    <row r="43" spans="1:14" ht="40.5" customHeight="1">
      <c r="A43" s="8">
        <f aca="true" t="shared" si="7" ref="A43:A51">A42+1</f>
        <v>36</v>
      </c>
      <c r="B43" s="14" t="s">
        <v>19</v>
      </c>
      <c r="C43" s="14"/>
      <c r="D43" s="17"/>
      <c r="E43" s="17"/>
      <c r="F43" s="15"/>
      <c r="G43" s="15"/>
      <c r="H43" s="27">
        <f>SUM(H44:H46)</f>
        <v>61271.6</v>
      </c>
      <c r="I43" s="36">
        <f>-I44+I45+I46+I47</f>
        <v>0</v>
      </c>
      <c r="J43" s="27">
        <f>-J44+J45+J46+J47</f>
        <v>0</v>
      </c>
      <c r="K43" s="27">
        <f>-K44+K45+K46+K47</f>
        <v>0</v>
      </c>
      <c r="L43" s="27">
        <f>-L44+L45+L46+L47</f>
        <v>0</v>
      </c>
      <c r="M43" s="27">
        <f>-M44+M45+M46+M47</f>
        <v>0</v>
      </c>
      <c r="N43" s="32">
        <v>61271.6</v>
      </c>
    </row>
    <row r="44" spans="1:14" ht="40.5">
      <c r="A44" s="8">
        <f t="shared" si="7"/>
        <v>37</v>
      </c>
      <c r="B44" s="14" t="s">
        <v>4</v>
      </c>
      <c r="C44" s="14"/>
      <c r="D44" s="17"/>
      <c r="E44" s="17"/>
      <c r="F44" s="15"/>
      <c r="G44" s="15"/>
      <c r="H44" s="25">
        <v>0</v>
      </c>
      <c r="I44" s="37">
        <v>0</v>
      </c>
      <c r="J44" s="25">
        <v>0</v>
      </c>
      <c r="K44" s="25">
        <v>0</v>
      </c>
      <c r="L44" s="25">
        <v>0</v>
      </c>
      <c r="M44" s="25">
        <v>0</v>
      </c>
      <c r="N44" s="41">
        <v>0</v>
      </c>
    </row>
    <row r="45" spans="1:14" ht="26.25" customHeight="1">
      <c r="A45" s="8">
        <f t="shared" si="7"/>
        <v>38</v>
      </c>
      <c r="B45" s="14" t="s">
        <v>3</v>
      </c>
      <c r="C45" s="14"/>
      <c r="D45" s="17"/>
      <c r="E45" s="17"/>
      <c r="F45" s="15"/>
      <c r="G45" s="15"/>
      <c r="H45" s="28">
        <f>SUM(I45:N45)</f>
        <v>55144.5</v>
      </c>
      <c r="I45" s="36">
        <v>0</v>
      </c>
      <c r="J45" s="27">
        <v>0</v>
      </c>
      <c r="K45" s="27">
        <v>0</v>
      </c>
      <c r="L45" s="27">
        <v>0</v>
      </c>
      <c r="M45" s="27">
        <v>0</v>
      </c>
      <c r="N45" s="32">
        <v>55144.5</v>
      </c>
    </row>
    <row r="46" spans="1:14" ht="25.5" customHeight="1">
      <c r="A46" s="8">
        <f t="shared" si="7"/>
        <v>39</v>
      </c>
      <c r="B46" s="14" t="s">
        <v>8</v>
      </c>
      <c r="C46" s="14"/>
      <c r="D46" s="17"/>
      <c r="E46" s="17"/>
      <c r="F46" s="17"/>
      <c r="G46" s="17"/>
      <c r="H46" s="28">
        <f>SUM(I46:N46)</f>
        <v>6127.1</v>
      </c>
      <c r="I46" s="36">
        <v>0</v>
      </c>
      <c r="J46" s="27">
        <v>0</v>
      </c>
      <c r="K46" s="27">
        <v>0</v>
      </c>
      <c r="L46" s="27">
        <v>0</v>
      </c>
      <c r="M46" s="27">
        <v>0</v>
      </c>
      <c r="N46" s="32">
        <v>6127.1</v>
      </c>
    </row>
    <row r="47" spans="1:14" ht="186" customHeight="1">
      <c r="A47" s="11">
        <f t="shared" si="7"/>
        <v>40</v>
      </c>
      <c r="B47" s="19" t="s">
        <v>46</v>
      </c>
      <c r="C47" s="16" t="s">
        <v>40</v>
      </c>
      <c r="D47" s="29">
        <f>H48</f>
        <v>2000</v>
      </c>
      <c r="E47" s="17"/>
      <c r="F47" s="20">
        <v>2022</v>
      </c>
      <c r="G47" s="20">
        <v>2022</v>
      </c>
      <c r="H47" s="25"/>
      <c r="I47" s="37"/>
      <c r="J47" s="25"/>
      <c r="K47" s="25"/>
      <c r="L47" s="25"/>
      <c r="M47" s="25"/>
      <c r="N47" s="25"/>
    </row>
    <row r="48" spans="1:14" ht="39.75" customHeight="1">
      <c r="A48" s="8">
        <f t="shared" si="7"/>
        <v>41</v>
      </c>
      <c r="B48" s="14" t="s">
        <v>20</v>
      </c>
      <c r="C48" s="14"/>
      <c r="D48" s="17"/>
      <c r="E48" s="17"/>
      <c r="F48" s="17"/>
      <c r="G48" s="17"/>
      <c r="H48" s="27">
        <f>-H49+H50+H51+H57</f>
        <v>2000</v>
      </c>
      <c r="I48" s="36">
        <f aca="true" t="shared" si="8" ref="I48:N48">-I49+I50+I51+I57</f>
        <v>0</v>
      </c>
      <c r="J48" s="27">
        <f t="shared" si="8"/>
        <v>0</v>
      </c>
      <c r="K48" s="27">
        <f t="shared" si="8"/>
        <v>0</v>
      </c>
      <c r="L48" s="27">
        <f t="shared" si="8"/>
        <v>0</v>
      </c>
      <c r="M48" s="27">
        <f t="shared" si="8"/>
        <v>0</v>
      </c>
      <c r="N48" s="27">
        <f t="shared" si="8"/>
        <v>2000</v>
      </c>
    </row>
    <row r="49" spans="1:14" ht="40.5">
      <c r="A49" s="11">
        <f t="shared" si="7"/>
        <v>42</v>
      </c>
      <c r="B49" s="14" t="s">
        <v>4</v>
      </c>
      <c r="C49" s="14"/>
      <c r="D49" s="17"/>
      <c r="E49" s="17"/>
      <c r="F49" s="17"/>
      <c r="G49" s="17"/>
      <c r="H49" s="25">
        <v>0</v>
      </c>
      <c r="I49" s="37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</row>
    <row r="50" spans="1:14" ht="25.5" customHeight="1">
      <c r="A50" s="8">
        <f t="shared" si="7"/>
        <v>43</v>
      </c>
      <c r="B50" s="14" t="s">
        <v>3</v>
      </c>
      <c r="C50" s="14"/>
      <c r="D50" s="17"/>
      <c r="E50" s="17"/>
      <c r="F50" s="17"/>
      <c r="G50" s="17"/>
      <c r="H50" s="28">
        <f>I50+J50+K50+L50+M50+N50</f>
        <v>0</v>
      </c>
      <c r="I50" s="36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</row>
    <row r="51" spans="1:14" ht="26.25" customHeight="1">
      <c r="A51" s="8">
        <f t="shared" si="7"/>
        <v>44</v>
      </c>
      <c r="B51" s="14" t="s">
        <v>8</v>
      </c>
      <c r="C51" s="14"/>
      <c r="D51" s="17"/>
      <c r="E51" s="17"/>
      <c r="F51" s="17"/>
      <c r="G51" s="17"/>
      <c r="H51" s="28">
        <f>I51+J51+K51+L51+M51+N51</f>
        <v>2000</v>
      </c>
      <c r="I51" s="36">
        <v>0</v>
      </c>
      <c r="J51" s="27">
        <v>0</v>
      </c>
      <c r="K51" s="27">
        <v>0</v>
      </c>
      <c r="L51" s="27">
        <v>0</v>
      </c>
      <c r="M51" s="27">
        <v>0</v>
      </c>
      <c r="N51" s="27">
        <v>2000</v>
      </c>
    </row>
    <row r="52" spans="1:14" ht="118.5" customHeight="1">
      <c r="A52" s="11">
        <f>A51+1</f>
        <v>45</v>
      </c>
      <c r="B52" s="19" t="s">
        <v>47</v>
      </c>
      <c r="C52" s="16" t="s">
        <v>18</v>
      </c>
      <c r="D52" s="29">
        <f>H53</f>
        <v>22.8</v>
      </c>
      <c r="E52" s="17"/>
      <c r="F52" s="20">
        <v>2018</v>
      </c>
      <c r="G52" s="20">
        <v>2018</v>
      </c>
      <c r="H52" s="25"/>
      <c r="I52" s="37"/>
      <c r="J52" s="25"/>
      <c r="K52" s="25"/>
      <c r="L52" s="25"/>
      <c r="M52" s="25"/>
      <c r="N52" s="25"/>
    </row>
    <row r="53" spans="1:14" ht="42" customHeight="1">
      <c r="A53" s="11">
        <f>A52+1</f>
        <v>46</v>
      </c>
      <c r="B53" s="14" t="s">
        <v>21</v>
      </c>
      <c r="C53" s="14"/>
      <c r="D53" s="17"/>
      <c r="E53" s="17"/>
      <c r="F53" s="17"/>
      <c r="G53" s="17"/>
      <c r="H53" s="27">
        <f>-H54+H55+H56+#REF!</f>
        <v>22.8</v>
      </c>
      <c r="I53" s="36">
        <f>-I54+I55+I56+#REF!</f>
        <v>22.8</v>
      </c>
      <c r="J53" s="27">
        <f>-J54+J55+J56+#REF!</f>
        <v>0</v>
      </c>
      <c r="K53" s="27">
        <f>-K54+K55+K56+#REF!</f>
        <v>0</v>
      </c>
      <c r="L53" s="27">
        <f>-L54+L55+L56+#REF!</f>
        <v>0</v>
      </c>
      <c r="M53" s="27">
        <f>-M54+M55+M56+#REF!</f>
        <v>0</v>
      </c>
      <c r="N53" s="27">
        <f>-N54+N55+N56+#REF!</f>
        <v>0</v>
      </c>
    </row>
    <row r="54" spans="1:14" ht="39.75" customHeight="1">
      <c r="A54" s="8">
        <f>A53+1</f>
        <v>47</v>
      </c>
      <c r="B54" s="14" t="s">
        <v>4</v>
      </c>
      <c r="C54" s="14"/>
      <c r="D54" s="17"/>
      <c r="E54" s="17"/>
      <c r="F54" s="17"/>
      <c r="G54" s="17"/>
      <c r="H54" s="25">
        <v>0</v>
      </c>
      <c r="I54" s="37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</row>
    <row r="55" spans="1:14" ht="26.25" customHeight="1">
      <c r="A55" s="8">
        <f>A54+1</f>
        <v>48</v>
      </c>
      <c r="B55" s="14" t="s">
        <v>3</v>
      </c>
      <c r="C55" s="14"/>
      <c r="D55" s="17"/>
      <c r="E55" s="17"/>
      <c r="F55" s="17"/>
      <c r="G55" s="17"/>
      <c r="H55" s="28">
        <f>I55+J55+K55+L55+M55+N55</f>
        <v>0</v>
      </c>
      <c r="I55" s="36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</row>
    <row r="56" spans="1:14" ht="26.25" customHeight="1">
      <c r="A56" s="8">
        <f>A55+1</f>
        <v>49</v>
      </c>
      <c r="B56" s="14" t="s">
        <v>8</v>
      </c>
      <c r="C56" s="14"/>
      <c r="D56" s="17"/>
      <c r="E56" s="17"/>
      <c r="F56" s="17"/>
      <c r="G56" s="17"/>
      <c r="H56" s="28">
        <f>SUM(I56:N56)</f>
        <v>22.8</v>
      </c>
      <c r="I56" s="36">
        <v>22.8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</row>
    <row r="57" spans="1:14" ht="147.75" customHeight="1">
      <c r="A57" s="11">
        <v>50</v>
      </c>
      <c r="B57" s="19" t="s">
        <v>51</v>
      </c>
      <c r="C57" s="16" t="s">
        <v>52</v>
      </c>
      <c r="D57" s="29">
        <f>H58</f>
        <v>3170</v>
      </c>
      <c r="E57" s="17"/>
      <c r="F57" s="20">
        <v>2018</v>
      </c>
      <c r="G57" s="20">
        <v>2018</v>
      </c>
      <c r="H57" s="25"/>
      <c r="I57" s="37"/>
      <c r="J57" s="25"/>
      <c r="K57" s="25"/>
      <c r="L57" s="25"/>
      <c r="M57" s="25"/>
      <c r="N57" s="25"/>
    </row>
    <row r="58" spans="1:14" ht="41.25" customHeight="1">
      <c r="A58" s="11">
        <f>A57+1</f>
        <v>51</v>
      </c>
      <c r="B58" s="14" t="s">
        <v>53</v>
      </c>
      <c r="C58" s="14"/>
      <c r="D58" s="17"/>
      <c r="E58" s="17"/>
      <c r="F58" s="17"/>
      <c r="G58" s="17"/>
      <c r="H58" s="27">
        <f aca="true" t="shared" si="9" ref="H58:N58">-H59+H60+H61+H73</f>
        <v>3170</v>
      </c>
      <c r="I58" s="36">
        <f t="shared" si="9"/>
        <v>3170</v>
      </c>
      <c r="J58" s="27">
        <f t="shared" si="9"/>
        <v>0</v>
      </c>
      <c r="K58" s="27">
        <f t="shared" si="9"/>
        <v>0</v>
      </c>
      <c r="L58" s="27">
        <f t="shared" si="9"/>
        <v>0</v>
      </c>
      <c r="M58" s="27">
        <f t="shared" si="9"/>
        <v>0</v>
      </c>
      <c r="N58" s="27">
        <f t="shared" si="9"/>
        <v>0</v>
      </c>
    </row>
    <row r="59" spans="1:14" ht="39.75" customHeight="1">
      <c r="A59" s="8">
        <f>A58+1</f>
        <v>52</v>
      </c>
      <c r="B59" s="14" t="s">
        <v>4</v>
      </c>
      <c r="C59" s="14"/>
      <c r="D59" s="17"/>
      <c r="E59" s="17"/>
      <c r="F59" s="17"/>
      <c r="G59" s="17"/>
      <c r="H59" s="25">
        <v>0</v>
      </c>
      <c r="I59" s="37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</row>
    <row r="60" spans="1:14" ht="26.25" customHeight="1">
      <c r="A60" s="8">
        <f>A59+1</f>
        <v>53</v>
      </c>
      <c r="B60" s="14" t="s">
        <v>3</v>
      </c>
      <c r="C60" s="14"/>
      <c r="D60" s="17"/>
      <c r="E60" s="17"/>
      <c r="F60" s="17"/>
      <c r="G60" s="17"/>
      <c r="H60" s="28">
        <f>I60+J60+K60+L60+M60+N60</f>
        <v>0</v>
      </c>
      <c r="I60" s="36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</row>
    <row r="61" spans="1:14" ht="27" customHeight="1">
      <c r="A61" s="8">
        <f>A60+1</f>
        <v>54</v>
      </c>
      <c r="B61" s="14" t="s">
        <v>8</v>
      </c>
      <c r="C61" s="14"/>
      <c r="D61" s="17"/>
      <c r="E61" s="17"/>
      <c r="F61" s="17"/>
      <c r="G61" s="17"/>
      <c r="H61" s="28">
        <f>SUM(I61:N61)</f>
        <v>3170</v>
      </c>
      <c r="I61" s="36">
        <v>3170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</row>
    <row r="62" spans="1:14" ht="120.75" customHeight="1">
      <c r="A62" s="11">
        <v>55</v>
      </c>
      <c r="B62" s="19" t="s">
        <v>55</v>
      </c>
      <c r="C62" s="16" t="s">
        <v>18</v>
      </c>
      <c r="D62" s="29">
        <f>H63</f>
        <v>800</v>
      </c>
      <c r="E62" s="17"/>
      <c r="F62" s="20">
        <v>2019</v>
      </c>
      <c r="G62" s="20">
        <v>2019</v>
      </c>
      <c r="H62" s="25"/>
      <c r="I62" s="37"/>
      <c r="J62" s="25"/>
      <c r="K62" s="25"/>
      <c r="L62" s="25"/>
      <c r="M62" s="25"/>
      <c r="N62" s="25"/>
    </row>
    <row r="63" spans="1:14" ht="42.75" customHeight="1">
      <c r="A63" s="11">
        <v>56</v>
      </c>
      <c r="B63" s="14" t="s">
        <v>56</v>
      </c>
      <c r="C63" s="14"/>
      <c r="D63" s="17"/>
      <c r="E63" s="17"/>
      <c r="F63" s="17"/>
      <c r="G63" s="17"/>
      <c r="H63" s="27">
        <f>SUM(H64:H66)</f>
        <v>800</v>
      </c>
      <c r="I63" s="36">
        <v>0</v>
      </c>
      <c r="J63" s="27">
        <f>-J64+J65+J66+J78</f>
        <v>0</v>
      </c>
      <c r="K63" s="27">
        <f>K66</f>
        <v>800</v>
      </c>
      <c r="L63" s="27">
        <f>-L64+L65+L66+L78</f>
        <v>0</v>
      </c>
      <c r="M63" s="27">
        <f>-M64+M65+M66+M78</f>
        <v>0</v>
      </c>
      <c r="N63" s="27">
        <f>-N64+N65+N66+N78</f>
        <v>0</v>
      </c>
    </row>
    <row r="64" spans="1:14" ht="39.75" customHeight="1">
      <c r="A64" s="8">
        <v>57</v>
      </c>
      <c r="B64" s="14" t="s">
        <v>4</v>
      </c>
      <c r="C64" s="14"/>
      <c r="D64" s="17"/>
      <c r="E64" s="17"/>
      <c r="F64" s="17"/>
      <c r="G64" s="17"/>
      <c r="H64" s="25">
        <v>0</v>
      </c>
      <c r="I64" s="37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</row>
    <row r="65" spans="1:14" ht="27" customHeight="1">
      <c r="A65" s="8">
        <v>58</v>
      </c>
      <c r="B65" s="14" t="s">
        <v>3</v>
      </c>
      <c r="C65" s="14"/>
      <c r="D65" s="17"/>
      <c r="E65" s="17"/>
      <c r="F65" s="17"/>
      <c r="G65" s="17"/>
      <c r="H65" s="28">
        <f>I65+J65+K65+L65+M65+N65</f>
        <v>0</v>
      </c>
      <c r="I65" s="36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</row>
    <row r="66" spans="1:14" ht="27" customHeight="1">
      <c r="A66" s="8">
        <v>59</v>
      </c>
      <c r="B66" s="14" t="s">
        <v>8</v>
      </c>
      <c r="C66" s="14"/>
      <c r="D66" s="17"/>
      <c r="E66" s="17"/>
      <c r="F66" s="17"/>
      <c r="G66" s="17"/>
      <c r="H66" s="28">
        <f>SUM(I66:N66)</f>
        <v>800</v>
      </c>
      <c r="I66" s="36">
        <v>0</v>
      </c>
      <c r="J66" s="27">
        <v>0</v>
      </c>
      <c r="K66" s="32">
        <v>800</v>
      </c>
      <c r="L66" s="27">
        <v>0</v>
      </c>
      <c r="M66" s="27">
        <v>0</v>
      </c>
      <c r="N66" s="27">
        <v>0</v>
      </c>
    </row>
    <row r="67" spans="9:11" ht="15.75">
      <c r="I67" s="39"/>
      <c r="K67" s="31"/>
    </row>
    <row r="68" spans="2:11" ht="42" customHeight="1">
      <c r="B68" s="1" t="s">
        <v>57</v>
      </c>
      <c r="K68" s="31"/>
    </row>
  </sheetData>
  <sheetProtection/>
  <mergeCells count="10">
    <mergeCell ref="K1:N1"/>
    <mergeCell ref="A5:A6"/>
    <mergeCell ref="B5:B6"/>
    <mergeCell ref="C5:C6"/>
    <mergeCell ref="D5:E5"/>
    <mergeCell ref="F5:G5"/>
    <mergeCell ref="H5:N5"/>
    <mergeCell ref="K3:N3"/>
    <mergeCell ref="A4:N4"/>
    <mergeCell ref="K2:N2"/>
  </mergeCells>
  <printOptions/>
  <pageMargins left="0.984251968503937" right="0.7874015748031497" top="1.0236220472440944" bottom="0.7874015748031497" header="0.11811023622047245" footer="0.11811023622047245"/>
  <pageSetup horizontalDpi="600" verticalDpi="600" orientation="landscape" paperSize="9" scale="64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2017-12-01T04:25:06Z</cp:lastPrinted>
  <dcterms:created xsi:type="dcterms:W3CDTF">2006-09-16T00:00:00Z</dcterms:created>
  <dcterms:modified xsi:type="dcterms:W3CDTF">2019-01-30T07:52:56Z</dcterms:modified>
  <cp:category/>
  <cp:version/>
  <cp:contentType/>
  <cp:contentStatus/>
</cp:coreProperties>
</file>