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2075" activeTab="3"/>
  </bookViews>
  <sheets>
    <sheet name="свод" sheetId="1" r:id="rId1"/>
    <sheet name="2021 по видам" sheetId="2" r:id="rId2"/>
    <sheet name="2021" sheetId="3" r:id="rId3"/>
    <sheet name="2021 по видам ДОХОДОВ" sheetId="4" r:id="rId4"/>
    <sheet name="2021 по видам РАСХОДОВ" sheetId="5" r:id="rId5"/>
  </sheets>
  <definedNames/>
  <calcPr fullCalcOnLoad="1"/>
</workbook>
</file>

<file path=xl/sharedStrings.xml><?xml version="1.0" encoding="utf-8"?>
<sst xmlns="http://schemas.openxmlformats.org/spreadsheetml/2006/main" count="371" uniqueCount="102">
  <si>
    <t>Наименование показателя</t>
  </si>
  <si>
    <t>Доходы</t>
  </si>
  <si>
    <t>Расходы</t>
  </si>
  <si>
    <t>Дефицит (-), профицит (+)</t>
  </si>
  <si>
    <t>Плановые показатели</t>
  </si>
  <si>
    <t>Информация по исполнению бюджета Артемовского городского округа в 2021 году</t>
  </si>
  <si>
    <t>Плановые показатели, тыс. руб.</t>
  </si>
  <si>
    <t>ИСПОЛНЕНИЕ БЮДЖЕТА</t>
  </si>
  <si>
    <t xml:space="preserve">Код бюджетной классификации </t>
  </si>
  <si>
    <t>Наименование кода поступлений в бюджет,группы, подгруппы</t>
  </si>
  <si>
    <t>Утверждено решением Думы на год, тыс.руб.</t>
  </si>
  <si>
    <t>Фактическое исполнение, тыс.руб.</t>
  </si>
  <si>
    <t>% исполнения</t>
  </si>
  <si>
    <t>ДОХОДЫ</t>
  </si>
  <si>
    <t>000 100 00000 00 0000 000</t>
  </si>
  <si>
    <t>НАЛОГОВЫЕ И НЕНАЛОГОВЫЕ ДОХОДЫ (СОБСТВЕННЫЕ ДОХОДЫ)</t>
  </si>
  <si>
    <t>000 101 00000 00 0000 000</t>
  </si>
  <si>
    <t>Налоги на прибыль, доходы</t>
  </si>
  <si>
    <t>182 101 02000 01 0000 110</t>
  </si>
  <si>
    <t>Налог на доходы физических лиц</t>
  </si>
  <si>
    <t>000 103 00000 00 0000 000</t>
  </si>
  <si>
    <t>Налоги на товары (работы, услуги), реализуемые на территории Российской Федерации</t>
  </si>
  <si>
    <t>000 103 02000 01 0000 110</t>
  </si>
  <si>
    <t xml:space="preserve"> Акцизы по подакцизным товарам (продукции), производимые на территории Российской Федерации</t>
  </si>
  <si>
    <t>000 105 00000 00 0000 000</t>
  </si>
  <si>
    <t>Налоги на совокупный доход</t>
  </si>
  <si>
    <t>182 105 01000 00 0000 110*</t>
  </si>
  <si>
    <t>Налог, взимаемый в связи с применением упрощенной системы налогообложения</t>
  </si>
  <si>
    <t>182 105 02000 00 0000 110*</t>
  </si>
  <si>
    <t>Единый налог на вмененный доход для отдельных видов деятельности</t>
  </si>
  <si>
    <t>182 105 03000 00 0000 110*</t>
  </si>
  <si>
    <t>Единый сельскохозяйственный налог</t>
  </si>
  <si>
    <t>182 105 04000 00 0000 110*</t>
  </si>
  <si>
    <t>Налог, взимаемый в связи с применением патентной системы налогообложения</t>
  </si>
  <si>
    <t>000 106 00000 00 0000 000</t>
  </si>
  <si>
    <t xml:space="preserve">Налоги на имущество </t>
  </si>
  <si>
    <t>182 106 01000 00 0000 110</t>
  </si>
  <si>
    <t>Налог на имущество физических лиц</t>
  </si>
  <si>
    <t>182 106 06000 00 0000 110</t>
  </si>
  <si>
    <t xml:space="preserve">Земельный налог </t>
  </si>
  <si>
    <t>000 108 00000 00 0000 000</t>
  </si>
  <si>
    <t>Государственная пошлина</t>
  </si>
  <si>
    <t>000 109 00000 00 0000 000</t>
  </si>
  <si>
    <t>Задолженность и перерасчеты по отмененным налогам, сборам и иным обязательным платежам</t>
  </si>
  <si>
    <t>000 111 00000 00 0000 000</t>
  </si>
  <si>
    <t>Доходы от использования имущества, находящегося в государственной и муниципальной собственности</t>
  </si>
  <si>
    <t>000 112 00000 00 0000 000</t>
  </si>
  <si>
    <t>Платежи при пользовании природными ресурсами</t>
  </si>
  <si>
    <t>000 113 00000 00 0000 000</t>
  </si>
  <si>
    <t>Доходы от оказания платных услуг и компенсация затрат государства</t>
  </si>
  <si>
    <t>000 114 00000 00 0000 000</t>
  </si>
  <si>
    <t>Доходы от продажи материальных и нематериальных активов</t>
  </si>
  <si>
    <t>000 115 00000 00 0000 000</t>
  </si>
  <si>
    <t>Административные платежи и сборы</t>
  </si>
  <si>
    <t>000 116 00000 00 0000 000</t>
  </si>
  <si>
    <t>Штрафы, санкции, возмещение ущерба</t>
  </si>
  <si>
    <t>000 117 00000 00 0000 000</t>
  </si>
  <si>
    <t>Прочие неналоговые доходы</t>
  </si>
  <si>
    <t>000 200 00000 00 0000 000</t>
  </si>
  <si>
    <t>БЕЗВОЗМЕЗДНЫЕ ПОСТУПЛЕНИЯ</t>
  </si>
  <si>
    <t>ВСЕГО ПО ДОХОДАМ</t>
  </si>
  <si>
    <t>РАСХОДЫ</t>
  </si>
  <si>
    <t>Код раздела</t>
  </si>
  <si>
    <t>Наименование раздела</t>
  </si>
  <si>
    <t>План года, тыс.руб.</t>
  </si>
  <si>
    <t>% исполнения от плана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</si>
  <si>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</si>
  <si>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</si>
  <si>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</si>
  <si>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</si>
  <si>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</si>
  <si>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</si>
  <si>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</si>
  <si>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</si>
  <si>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</si>
  <si>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</si>
  <si>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</si>
  <si>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</si>
  <si>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</si>
  <si>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</si>
  <si>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</si>
  <si>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 и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</si>
  <si>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</si>
  <si>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</si>
  <si>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</si>
  <si>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</si>
  <si>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</si>
  <si>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</si>
  <si>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</si>
  <si>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</si>
  <si>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</si>
  <si>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</si>
  <si>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1400</t>
  </si>
  <si>
    <t>Межбюджетные трансферты общего характера бюджетам субъектов РФ и МО</t>
  </si>
  <si>
    <t>ВСЕГО ПО РАСХОДАМ</t>
  </si>
  <si>
    <t>ДИАГРАММА "Доходы"</t>
  </si>
  <si>
    <t>ДИАГРАММА "Расходы"</t>
  </si>
  <si>
    <t>Исполнение по состоянию на 30.12.2021, тыс.руб.</t>
  </si>
  <si>
    <t>Артемовского ГО за декабрь 2021 года</t>
  </si>
  <si>
    <t>ИСПОЛНЕНИЕ БЮДЖЕТА ПО ДОХОДАМ</t>
  </si>
  <si>
    <t>ДИАГРАММА "РАСХОДЫ"</t>
  </si>
  <si>
    <t>ИСПОЛНЕНИЕ БЮДЖЕТА ПО РАСХОДАМ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</si>
</sst>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9"/>
      <name val="Arial Cyr"/>
      <family val="0"/>
    </font>
    <font>
      <b/>
      <i/>
      <sz val="9"/>
      <name val="Arial Cyr"/>
      <family val="0"/>
    </font>
    <font>
      <sz val="10"/>
      <name val="MS Sans Serif"/>
      <family val="2"/>
    </font>
    <font>
      <sz val="10"/>
      <name val="Arial"/>
      <family val="2"/>
    </font>
    <font>
      <i/>
      <sz val="10"/>
      <name val="Arial Cyr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sz val="14"/>
      <color indexed="8"/>
      <name val="Liberation Serif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Liberation Serif"/>
      <family val="1"/>
    </font>
    <font>
      <sz val="10"/>
      <color indexed="8"/>
      <name val="Calibri"/>
      <family val="2"/>
    </font>
    <font>
      <sz val="12.85"/>
      <color indexed="8"/>
      <name val="Liberation Serif"/>
      <family val="1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Liberation Serif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theme="1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38" fillId="20" borderId="1">
      <alignment horizontal="right" vertical="top" shrinkToFit="1"/>
      <protection/>
    </xf>
    <xf numFmtId="4" fontId="38" fillId="21" borderId="1">
      <alignment horizontal="right" vertical="top" shrinkToFit="1"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9" borderId="3" applyNumberFormat="0" applyAlignment="0" applyProtection="0"/>
    <xf numFmtId="0" fontId="41" fillId="29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0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54" fillId="0" borderId="11" xfId="0" applyFont="1" applyBorder="1" applyAlignment="1">
      <alignment/>
    </xf>
    <xf numFmtId="0" fontId="54" fillId="0" borderId="11" xfId="0" applyFont="1" applyBorder="1" applyAlignment="1">
      <alignment horizontal="center" wrapText="1"/>
    </xf>
    <xf numFmtId="171" fontId="54" fillId="0" borderId="11" xfId="61" applyFont="1" applyBorder="1" applyAlignment="1">
      <alignment horizontal="center"/>
    </xf>
    <xf numFmtId="0" fontId="54" fillId="0" borderId="11" xfId="0" applyFont="1" applyFill="1" applyBorder="1" applyAlignment="1">
      <alignment horizontal="center" wrapText="1"/>
    </xf>
    <xf numFmtId="171" fontId="54" fillId="0" borderId="11" xfId="61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11" xfId="54" applyNumberFormat="1" applyFont="1" applyFill="1" applyBorder="1" applyAlignment="1" applyProtection="1">
      <alignment horizontal="left" vertical="center" wrapText="1"/>
      <protection/>
    </xf>
    <xf numFmtId="173" fontId="0" fillId="0" borderId="11" xfId="0" applyNumberFormat="1" applyFill="1" applyBorder="1" applyAlignment="1">
      <alignment horizontal="center" vertical="center"/>
    </xf>
    <xf numFmtId="173" fontId="0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3" fontId="7" fillId="0" borderId="11" xfId="0" applyNumberFormat="1" applyFont="1" applyFill="1" applyBorder="1" applyAlignment="1">
      <alignment horizontal="center" vertical="center"/>
    </xf>
    <xf numFmtId="0" fontId="8" fillId="0" borderId="11" xfId="54" applyNumberFormat="1" applyFont="1" applyFill="1" applyBorder="1" applyAlignment="1" applyProtection="1">
      <alignment horizontal="center" vertical="center" wrapText="1"/>
      <protection/>
    </xf>
    <xf numFmtId="0" fontId="8" fillId="0" borderId="11" xfId="54" applyNumberFormat="1" applyFont="1" applyFill="1" applyBorder="1" applyAlignment="1" applyProtection="1">
      <alignment horizontal="left" vertical="center" wrapText="1"/>
      <protection/>
    </xf>
    <xf numFmtId="0" fontId="6" fillId="0" borderId="11" xfId="54" applyNumberFormat="1" applyFont="1" applyFill="1" applyBorder="1" applyAlignment="1" applyProtection="1">
      <alignment horizontal="center" vertical="center" wrapText="1"/>
      <protection/>
    </xf>
    <xf numFmtId="49" fontId="8" fillId="0" borderId="11" xfId="54" applyNumberFormat="1" applyFont="1" applyFill="1" applyBorder="1" applyAlignment="1" applyProtection="1">
      <alignment horizontal="center" vertical="center" wrapText="1"/>
      <protection/>
    </xf>
    <xf numFmtId="49" fontId="6" fillId="0" borderId="11" xfId="54" applyNumberFormat="1" applyFont="1" applyFill="1" applyBorder="1" applyAlignment="1" applyProtection="1">
      <alignment horizontal="center" vertical="center" wrapText="1"/>
      <protection/>
    </xf>
    <xf numFmtId="1" fontId="8" fillId="0" borderId="11" xfId="54" applyNumberFormat="1" applyFont="1" applyFill="1" applyBorder="1" applyAlignment="1" applyProtection="1">
      <alignment horizontal="center" vertical="center" wrapText="1"/>
      <protection/>
    </xf>
    <xf numFmtId="1" fontId="6" fillId="0" borderId="11" xfId="54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173" fontId="10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49" fontId="0" fillId="0" borderId="11" xfId="0" applyNumberForma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173" fontId="11" fillId="0" borderId="11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173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12" fillId="0" borderId="0" xfId="0" applyFont="1" applyAlignment="1">
      <alignment/>
    </xf>
    <xf numFmtId="173" fontId="55" fillId="0" borderId="1" xfId="34" applyNumberFormat="1" applyFont="1" applyFill="1" applyAlignment="1" applyProtection="1">
      <alignment horizontal="center" vertical="center" shrinkToFit="1"/>
      <protection locked="0"/>
    </xf>
    <xf numFmtId="173" fontId="55" fillId="34" borderId="1" xfId="34" applyNumberFormat="1" applyFont="1" applyFill="1" applyAlignment="1" applyProtection="1">
      <alignment horizontal="center" vertical="center" shrinkToFit="1"/>
      <protection locked="0"/>
    </xf>
    <xf numFmtId="173" fontId="6" fillId="0" borderId="11" xfId="0" applyNumberFormat="1" applyFont="1" applyFill="1" applyBorder="1" applyAlignment="1">
      <alignment horizontal="center" vertical="center"/>
    </xf>
    <xf numFmtId="173" fontId="56" fillId="0" borderId="1" xfId="33" applyNumberFormat="1" applyFont="1" applyFill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57" fillId="0" borderId="0" xfId="0" applyFont="1" applyAlignment="1">
      <alignment horizontal="center" wrapText="1"/>
    </xf>
    <xf numFmtId="173" fontId="55" fillId="0" borderId="0" xfId="34" applyNumberFormat="1" applyFont="1" applyFill="1" applyBorder="1" applyAlignment="1" applyProtection="1">
      <alignment horizontal="center" vertical="center" shrinkToFit="1"/>
      <protection locked="0"/>
    </xf>
    <xf numFmtId="173" fontId="11" fillId="0" borderId="0" xfId="0" applyNumberFormat="1" applyFont="1" applyFill="1" applyBorder="1" applyAlignment="1">
      <alignment horizontal="center" vertical="center"/>
    </xf>
    <xf numFmtId="173" fontId="55" fillId="34" borderId="0" xfId="34" applyNumberFormat="1" applyFont="1" applyFill="1" applyBorder="1" applyAlignment="1" applyProtection="1">
      <alignment horizontal="center" vertical="center" shrinkToFit="1"/>
      <protection locked="0"/>
    </xf>
    <xf numFmtId="173" fontId="6" fillId="0" borderId="0" xfId="0" applyNumberFormat="1" applyFont="1" applyFill="1" applyBorder="1" applyAlignment="1">
      <alignment horizontal="center" vertical="center"/>
    </xf>
    <xf numFmtId="173" fontId="56" fillId="0" borderId="0" xfId="33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173" fontId="55" fillId="0" borderId="11" xfId="34" applyNumberFormat="1" applyFont="1" applyFill="1" applyBorder="1" applyAlignment="1" applyProtection="1">
      <alignment horizontal="center" vertical="center" shrinkToFit="1"/>
      <protection locked="0"/>
    </xf>
    <xf numFmtId="173" fontId="55" fillId="34" borderId="11" xfId="34" applyNumberFormat="1" applyFont="1" applyFill="1" applyBorder="1" applyAlignment="1" applyProtection="1">
      <alignment horizontal="center" vertical="center" shrinkToFit="1"/>
      <protection locked="0"/>
    </xf>
    <xf numFmtId="173" fontId="56" fillId="0" borderId="11" xfId="33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173" fontId="0" fillId="0" borderId="0" xfId="0" applyNumberFormat="1" applyFill="1" applyBorder="1" applyAlignment="1">
      <alignment horizontal="center" vertical="center"/>
    </xf>
    <xf numFmtId="173" fontId="0" fillId="0" borderId="0" xfId="0" applyNumberFormat="1" applyFont="1" applyFill="1" applyBorder="1" applyAlignment="1">
      <alignment horizontal="center" vertical="center"/>
    </xf>
    <xf numFmtId="173" fontId="7" fillId="0" borderId="0" xfId="0" applyNumberFormat="1" applyFont="1" applyFill="1" applyBorder="1" applyAlignment="1">
      <alignment horizontal="center" vertical="center"/>
    </xf>
    <xf numFmtId="173" fontId="10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6" xfId="33"/>
    <cellStyle name="xl4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Доходы 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425"/>
          <c:y val="0.01425"/>
          <c:w val="0.77275"/>
          <c:h val="0.9855"/>
        </c:manualLayout>
      </c:layout>
      <c:barChart>
        <c:barDir val="bar"/>
        <c:grouping val="clustered"/>
        <c:varyColors val="0"/>
        <c:ser>
          <c:idx val="0"/>
          <c:order val="0"/>
          <c:tx>
            <c:v>План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'2021 по видам'!$B$7:$B$28</c:f>
              <c:strCache/>
            </c:strRef>
          </c:cat>
          <c:val>
            <c:numRef>
              <c:f>'2021 по видам'!$C$7:$C$28</c:f>
              <c:numCache/>
            </c:numRef>
          </c:val>
        </c:ser>
        <c:ser>
          <c:idx val="1"/>
          <c:order val="1"/>
          <c:tx>
            <c:v>Факт</c:v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'2021 по видам'!$B$7:$B$28</c:f>
              <c:strCache/>
            </c:strRef>
          </c:cat>
          <c:val>
            <c:numRef>
              <c:f>'2021 по видам'!$D$7:$D$28</c:f>
              <c:numCache/>
            </c:numRef>
          </c:val>
        </c:ser>
        <c:axId val="9227355"/>
        <c:axId val="42777236"/>
      </c:barChart>
      <c:catAx>
        <c:axId val="92273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77236"/>
        <c:crosses val="autoZero"/>
        <c:auto val="1"/>
        <c:lblOffset val="100"/>
        <c:tickLblSkip val="1"/>
        <c:noMultiLvlLbl val="0"/>
      </c:catAx>
      <c:valAx>
        <c:axId val="4277723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2273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5575"/>
          <c:y val="0.4555"/>
          <c:w val="0.04025"/>
          <c:h val="0.07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1625"/>
          <c:w val="0.94125"/>
          <c:h val="0.984"/>
        </c:manualLayout>
      </c:layout>
      <c:barChart>
        <c:barDir val="bar"/>
        <c:grouping val="clustered"/>
        <c:varyColors val="0"/>
        <c:ser>
          <c:idx val="0"/>
          <c:order val="0"/>
          <c:tx>
            <c:v>План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'2021 по видам'!$B$32:$B$44</c:f>
              <c:strCache/>
            </c:strRef>
          </c:cat>
          <c:val>
            <c:numRef>
              <c:f>'2021 по видам'!$C$32:$C$44</c:f>
              <c:numCache/>
            </c:numRef>
          </c:val>
        </c:ser>
        <c:ser>
          <c:idx val="1"/>
          <c:order val="1"/>
          <c:tx>
            <c:v>Факт</c:v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'2021 по видам'!$B$32:$B$44</c:f>
              <c:strCache/>
            </c:strRef>
          </c:cat>
          <c:val>
            <c:numRef>
              <c:f>'2021 по видам'!$D$32:$D$44</c:f>
              <c:numCache/>
            </c:numRef>
          </c:val>
        </c:ser>
        <c:axId val="9036213"/>
        <c:axId val="34940414"/>
      </c:barChart>
      <c:catAx>
        <c:axId val="90362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40414"/>
        <c:crosses val="autoZero"/>
        <c:auto val="1"/>
        <c:lblOffset val="100"/>
        <c:tickLblSkip val="1"/>
        <c:noMultiLvlLbl val="0"/>
      </c:catAx>
      <c:valAx>
        <c:axId val="3494041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362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5525"/>
          <c:y val="0.45275"/>
          <c:w val="0.04075"/>
          <c:h val="0.08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02625"/>
          <c:w val="0.81875"/>
          <c:h val="0.94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'2021'!$B$6</c:f>
              <c:strCache>
                <c:ptCount val="1"/>
                <c:pt idx="0">
                  <c:v>Доходы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'2021'!$C$5:$E$5</c:f>
              <c:strCache/>
            </c:strRef>
          </c:cat>
          <c:val>
            <c:numRef>
              <c:f>'2021'!$C$6:$E$6</c:f>
              <c:numCache/>
            </c:numRef>
          </c:val>
          <c:shape val="cone"/>
        </c:ser>
        <c:ser>
          <c:idx val="1"/>
          <c:order val="1"/>
          <c:tx>
            <c:strRef>
              <c:f>'2021'!$B$7</c:f>
              <c:strCache>
                <c:ptCount val="1"/>
                <c:pt idx="0">
                  <c:v>Расходы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'2021'!$C$5:$E$5</c:f>
              <c:strCache/>
            </c:strRef>
          </c:cat>
          <c:val>
            <c:numRef>
              <c:f>'2021'!$C$7:$E$7</c:f>
              <c:numCache/>
            </c:numRef>
          </c:val>
          <c:shape val="cone"/>
        </c:ser>
        <c:shape val="cone"/>
        <c:axId val="23270831"/>
        <c:axId val="14579976"/>
      </c:bar3DChart>
      <c:catAx>
        <c:axId val="23270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4579976"/>
        <c:crosses val="autoZero"/>
        <c:auto val="1"/>
        <c:lblOffset val="100"/>
        <c:tickLblSkip val="1"/>
        <c:noMultiLvlLbl val="0"/>
      </c:catAx>
      <c:valAx>
        <c:axId val="145799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32708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725"/>
          <c:y val="0.4235"/>
          <c:w val="0.13475"/>
          <c:h val="0.1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425"/>
          <c:y val="0.01625"/>
          <c:w val="0.77275"/>
          <c:h val="0.98375"/>
        </c:manualLayout>
      </c:layout>
      <c:barChart>
        <c:barDir val="bar"/>
        <c:grouping val="clustered"/>
        <c:varyColors val="0"/>
        <c:ser>
          <c:idx val="0"/>
          <c:order val="0"/>
          <c:tx>
            <c:v>План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'2021 по видам ДОХОДОВ'!$B$7:$B$28</c:f>
              <c:strCache/>
            </c:strRef>
          </c:cat>
          <c:val>
            <c:numRef>
              <c:f>'2021 по видам ДОХОДОВ'!$C$7:$C$28</c:f>
              <c:numCache/>
            </c:numRef>
          </c:val>
        </c:ser>
        <c:ser>
          <c:idx val="1"/>
          <c:order val="1"/>
          <c:tx>
            <c:v>Факт</c:v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'2021 по видам ДОХОДОВ'!$B$7:$B$28</c:f>
              <c:strCache/>
            </c:strRef>
          </c:cat>
          <c:val>
            <c:numRef>
              <c:f>'2021 по видам ДОХОДОВ'!$D$7:$D$28</c:f>
              <c:numCache/>
            </c:numRef>
          </c:val>
        </c:ser>
        <c:axId val="60908105"/>
        <c:axId val="14204338"/>
      </c:barChart>
      <c:catAx>
        <c:axId val="609081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04338"/>
        <c:crosses val="autoZero"/>
        <c:auto val="1"/>
        <c:lblOffset val="100"/>
        <c:tickLblSkip val="1"/>
        <c:noMultiLvlLbl val="0"/>
      </c:catAx>
      <c:valAx>
        <c:axId val="142043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081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5575"/>
          <c:y val="0.45225"/>
          <c:w val="0.04025"/>
          <c:h val="0.0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hPercent val="100"/>
      <c:rotY val="310"/>
      <c:depthPercent val="100"/>
      <c:rAngAx val="1"/>
    </c:view3D>
    <c:plotArea>
      <c:layout>
        <c:manualLayout>
          <c:xMode val="edge"/>
          <c:yMode val="edge"/>
          <c:x val="0.0435"/>
          <c:y val="0.028"/>
          <c:w val="0.55975"/>
          <c:h val="0.84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explosion val="44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'2021 по видам ДОХОДОВ'!$B$37:$B$60</c:f>
              <c:strCache/>
            </c:strRef>
          </c:cat>
          <c:val>
            <c:numRef>
              <c:f>'2021 по видам ДОХОДОВ'!$C$37:$C$60</c:f>
              <c:numCache/>
            </c:numRef>
          </c:val>
        </c:ser>
        <c:firstSliceAng val="3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7"/>
          <c:y val="0.04775"/>
          <c:w val="0.32825"/>
          <c:h val="0.90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165"/>
          <c:w val="0.94125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tx>
            <c:v>План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'2021 по видам РАСХОДОВ'!$B$5:$B$17</c:f>
              <c:strCache/>
            </c:strRef>
          </c:cat>
          <c:val>
            <c:numRef>
              <c:f>'2021 по видам РАСХОДОВ'!$C$5:$C$17</c:f>
              <c:numCache/>
            </c:numRef>
          </c:val>
        </c:ser>
        <c:ser>
          <c:idx val="1"/>
          <c:order val="1"/>
          <c:tx>
            <c:v>Факт</c:v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'2021 по видам РАСХОДОВ'!$B$5:$B$17</c:f>
              <c:strCache/>
            </c:strRef>
          </c:cat>
          <c:val>
            <c:numRef>
              <c:f>'2021 по видам РАСХОДОВ'!$D$5:$D$17</c:f>
              <c:numCache/>
            </c:numRef>
          </c:val>
        </c:ser>
        <c:axId val="45506947"/>
        <c:axId val="53845500"/>
      </c:barChart>
      <c:catAx>
        <c:axId val="455069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45500"/>
        <c:crosses val="autoZero"/>
        <c:auto val="1"/>
        <c:lblOffset val="100"/>
        <c:tickLblSkip val="1"/>
        <c:noMultiLvlLbl val="0"/>
      </c:catAx>
      <c:valAx>
        <c:axId val="5384550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069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56"/>
          <c:y val="0.4425"/>
          <c:w val="0.04075"/>
          <c:h val="0.10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.0445"/>
          <c:y val="0.07175"/>
          <c:w val="0.55025"/>
          <c:h val="0.84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'2021 по видам РАСХОДОВ'!$B$24:$B$37</c:f>
              <c:strCache/>
            </c:strRef>
          </c:cat>
          <c:val>
            <c:numRef>
              <c:f>'2021 по видам РАСХОДОВ'!$C$24:$C$37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375"/>
          <c:y val="0.08825"/>
          <c:w val="0.33625"/>
          <c:h val="0.841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123825</xdr:rowOff>
    </xdr:from>
    <xdr:to>
      <xdr:col>16</xdr:col>
      <xdr:colOff>590550</xdr:colOff>
      <xdr:row>31</xdr:row>
      <xdr:rowOff>171450</xdr:rowOff>
    </xdr:to>
    <xdr:graphicFrame>
      <xdr:nvGraphicFramePr>
        <xdr:cNvPr id="1" name="Диаграмма 2"/>
        <xdr:cNvGraphicFramePr/>
      </xdr:nvGraphicFramePr>
      <xdr:xfrm>
        <a:off x="8467725" y="762000"/>
        <a:ext cx="121443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590550</xdr:colOff>
      <xdr:row>36</xdr:row>
      <xdr:rowOff>142875</xdr:rowOff>
    </xdr:from>
    <xdr:to>
      <xdr:col>16</xdr:col>
      <xdr:colOff>361950</xdr:colOff>
      <xdr:row>62</xdr:row>
      <xdr:rowOff>0</xdr:rowOff>
    </xdr:to>
    <xdr:graphicFrame>
      <xdr:nvGraphicFramePr>
        <xdr:cNvPr id="2" name="Диаграмма 3"/>
        <xdr:cNvGraphicFramePr/>
      </xdr:nvGraphicFramePr>
      <xdr:xfrm>
        <a:off x="8401050" y="7572375"/>
        <a:ext cx="11982450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66675</xdr:rowOff>
    </xdr:from>
    <xdr:to>
      <xdr:col>5</xdr:col>
      <xdr:colOff>57150</xdr:colOff>
      <xdr:row>30</xdr:row>
      <xdr:rowOff>19050</xdr:rowOff>
    </xdr:to>
    <xdr:graphicFrame>
      <xdr:nvGraphicFramePr>
        <xdr:cNvPr id="1" name="Диаграмма 3"/>
        <xdr:cNvGraphicFramePr/>
      </xdr:nvGraphicFramePr>
      <xdr:xfrm>
        <a:off x="619125" y="3219450"/>
        <a:ext cx="60960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123825</xdr:rowOff>
    </xdr:from>
    <xdr:to>
      <xdr:col>16</xdr:col>
      <xdr:colOff>590550</xdr:colOff>
      <xdr:row>30</xdr:row>
      <xdr:rowOff>0</xdr:rowOff>
    </xdr:to>
    <xdr:graphicFrame>
      <xdr:nvGraphicFramePr>
        <xdr:cNvPr id="1" name="Диаграмма 2"/>
        <xdr:cNvGraphicFramePr/>
      </xdr:nvGraphicFramePr>
      <xdr:xfrm>
        <a:off x="8467725" y="762000"/>
        <a:ext cx="12144375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33</xdr:row>
      <xdr:rowOff>171450</xdr:rowOff>
    </xdr:from>
    <xdr:to>
      <xdr:col>14</xdr:col>
      <xdr:colOff>38100</xdr:colOff>
      <xdr:row>67</xdr:row>
      <xdr:rowOff>180975</xdr:rowOff>
    </xdr:to>
    <xdr:graphicFrame>
      <xdr:nvGraphicFramePr>
        <xdr:cNvPr id="2" name="Диаграмма 3"/>
        <xdr:cNvGraphicFramePr/>
      </xdr:nvGraphicFramePr>
      <xdr:xfrm>
        <a:off x="6953250" y="6581775"/>
        <a:ext cx="10153650" cy="687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3</xdr:row>
      <xdr:rowOff>0</xdr:rowOff>
    </xdr:from>
    <xdr:to>
      <xdr:col>16</xdr:col>
      <xdr:colOff>400050</xdr:colOff>
      <xdr:row>21</xdr:row>
      <xdr:rowOff>123825</xdr:rowOff>
    </xdr:to>
    <xdr:graphicFrame>
      <xdr:nvGraphicFramePr>
        <xdr:cNvPr id="1" name="Диаграмма 3"/>
        <xdr:cNvGraphicFramePr/>
      </xdr:nvGraphicFramePr>
      <xdr:xfrm>
        <a:off x="8562975" y="828675"/>
        <a:ext cx="119824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552450</xdr:colOff>
      <xdr:row>23</xdr:row>
      <xdr:rowOff>38100</xdr:rowOff>
    </xdr:from>
    <xdr:to>
      <xdr:col>14</xdr:col>
      <xdr:colOff>447675</xdr:colOff>
      <xdr:row>54</xdr:row>
      <xdr:rowOff>180975</xdr:rowOff>
    </xdr:to>
    <xdr:graphicFrame>
      <xdr:nvGraphicFramePr>
        <xdr:cNvPr id="2" name="Диаграмма 3"/>
        <xdr:cNvGraphicFramePr/>
      </xdr:nvGraphicFramePr>
      <xdr:xfrm>
        <a:off x="8486775" y="5810250"/>
        <a:ext cx="9153525" cy="644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B50" sqref="B50"/>
    </sheetView>
  </sheetViews>
  <sheetFormatPr defaultColWidth="9.140625" defaultRowHeight="15"/>
  <cols>
    <col min="1" max="1" width="31.8515625" style="0" customWidth="1"/>
    <col min="2" max="2" width="42.140625" style="0" customWidth="1"/>
    <col min="3" max="3" width="19.7109375" style="0" customWidth="1"/>
    <col min="4" max="4" width="14.140625" style="0" customWidth="1"/>
    <col min="5" max="5" width="13.140625" style="0" customWidth="1"/>
  </cols>
  <sheetData>
    <row r="1" spans="1:5" ht="27" customHeight="1">
      <c r="A1" s="53" t="s">
        <v>7</v>
      </c>
      <c r="B1" s="53"/>
      <c r="C1" s="53"/>
      <c r="D1" s="53"/>
      <c r="E1" s="53"/>
    </row>
    <row r="2" spans="1:5" ht="23.25" customHeight="1">
      <c r="A2" s="54" t="s">
        <v>98</v>
      </c>
      <c r="B2" s="54"/>
      <c r="C2" s="54"/>
      <c r="D2" s="54"/>
      <c r="E2" s="54"/>
    </row>
    <row r="4" spans="1:5" ht="47.25" customHeight="1">
      <c r="A4" s="6" t="s">
        <v>8</v>
      </c>
      <c r="B4" s="7" t="s">
        <v>9</v>
      </c>
      <c r="C4" s="7" t="s">
        <v>10</v>
      </c>
      <c r="D4" s="7" t="s">
        <v>11</v>
      </c>
      <c r="E4" s="7" t="s">
        <v>12</v>
      </c>
    </row>
    <row r="5" spans="1:5" ht="17.25" customHeight="1">
      <c r="A5" s="8" t="s">
        <v>13</v>
      </c>
      <c r="B5" s="9"/>
      <c r="C5" s="9"/>
      <c r="D5" s="9"/>
      <c r="E5" s="10"/>
    </row>
    <row r="6" spans="1:5" ht="25.5">
      <c r="A6" s="11" t="s">
        <v>14</v>
      </c>
      <c r="B6" s="12" t="s">
        <v>15</v>
      </c>
      <c r="C6" s="13">
        <f>C7+C9+C11+C16+C19+C20+C21+C22+C23+C24+C25+C26+C27</f>
        <v>753547.7</v>
      </c>
      <c r="D6" s="13">
        <f>D7+D9+D11+D16+D19+D20+D21+D22+D23+D24+D25+D26+D27</f>
        <v>756019.7999999999</v>
      </c>
      <c r="E6" s="14">
        <f aca="true" t="shared" si="0" ref="E6:E19">D6/C6*100</f>
        <v>100.32806151488485</v>
      </c>
    </row>
    <row r="7" spans="1:5" ht="15">
      <c r="A7" s="15" t="s">
        <v>16</v>
      </c>
      <c r="B7" s="12" t="s">
        <v>17</v>
      </c>
      <c r="C7" s="16">
        <f>C8</f>
        <v>566243.3</v>
      </c>
      <c r="D7" s="16">
        <f>D8</f>
        <v>570042.4</v>
      </c>
      <c r="E7" s="14">
        <f t="shared" si="0"/>
        <v>100.67093067591264</v>
      </c>
    </row>
    <row r="8" spans="1:5" ht="18" customHeight="1">
      <c r="A8" s="17" t="s">
        <v>18</v>
      </c>
      <c r="B8" s="18" t="s">
        <v>19</v>
      </c>
      <c r="C8" s="16">
        <v>566243.3</v>
      </c>
      <c r="D8" s="16">
        <v>570042.4</v>
      </c>
      <c r="E8" s="14">
        <f t="shared" si="0"/>
        <v>100.67093067591264</v>
      </c>
    </row>
    <row r="9" spans="1:5" ht="39.75" customHeight="1">
      <c r="A9" s="19" t="s">
        <v>20</v>
      </c>
      <c r="B9" s="12" t="s">
        <v>21</v>
      </c>
      <c r="C9" s="16">
        <f>C10</f>
        <v>56088</v>
      </c>
      <c r="D9" s="16">
        <f>D10</f>
        <v>56303.7</v>
      </c>
      <c r="E9" s="14">
        <f t="shared" si="0"/>
        <v>100.38457424047924</v>
      </c>
    </row>
    <row r="10" spans="1:5" ht="38.25" customHeight="1">
      <c r="A10" s="19" t="s">
        <v>22</v>
      </c>
      <c r="B10" s="18" t="s">
        <v>23</v>
      </c>
      <c r="C10" s="16">
        <v>56088</v>
      </c>
      <c r="D10" s="16">
        <v>56303.7</v>
      </c>
      <c r="E10" s="14">
        <f t="shared" si="0"/>
        <v>100.38457424047924</v>
      </c>
    </row>
    <row r="11" spans="1:5" ht="18" customHeight="1">
      <c r="A11" s="19" t="s">
        <v>24</v>
      </c>
      <c r="B11" s="12" t="s">
        <v>25</v>
      </c>
      <c r="C11" s="14">
        <f>C12+C13+C14+C15</f>
        <v>62057</v>
      </c>
      <c r="D11" s="14">
        <f>D12+D13+D14+D15</f>
        <v>62448.19999999999</v>
      </c>
      <c r="E11" s="14">
        <f t="shared" si="0"/>
        <v>100.63038819150134</v>
      </c>
    </row>
    <row r="12" spans="1:5" ht="31.5" customHeight="1">
      <c r="A12" s="17" t="s">
        <v>26</v>
      </c>
      <c r="B12" s="18" t="s">
        <v>27</v>
      </c>
      <c r="C12" s="16">
        <v>48500</v>
      </c>
      <c r="D12" s="14">
        <v>48384.1</v>
      </c>
      <c r="E12" s="14">
        <f t="shared" si="0"/>
        <v>99.76103092783505</v>
      </c>
    </row>
    <row r="13" spans="1:5" ht="37.5" customHeight="1">
      <c r="A13" s="17" t="s">
        <v>28</v>
      </c>
      <c r="B13" s="18" t="s">
        <v>29</v>
      </c>
      <c r="C13" s="16">
        <v>4160</v>
      </c>
      <c r="D13" s="16">
        <v>4264.7</v>
      </c>
      <c r="E13" s="14">
        <f t="shared" si="0"/>
        <v>102.5168269230769</v>
      </c>
    </row>
    <row r="14" spans="1:5" ht="24.75" customHeight="1">
      <c r="A14" s="20" t="s">
        <v>30</v>
      </c>
      <c r="B14" s="18" t="s">
        <v>31</v>
      </c>
      <c r="C14" s="16">
        <v>2597</v>
      </c>
      <c r="D14" s="16">
        <v>2594.2</v>
      </c>
      <c r="E14" s="14">
        <f t="shared" si="0"/>
        <v>99.8921832884097</v>
      </c>
    </row>
    <row r="15" spans="1:5" ht="24.75" customHeight="1">
      <c r="A15" s="20" t="s">
        <v>32</v>
      </c>
      <c r="B15" s="18" t="s">
        <v>33</v>
      </c>
      <c r="C15" s="16">
        <v>6800</v>
      </c>
      <c r="D15" s="16">
        <v>7205.2</v>
      </c>
      <c r="E15" s="14">
        <f t="shared" si="0"/>
        <v>105.95882352941177</v>
      </c>
    </row>
    <row r="16" spans="1:5" ht="15.75" customHeight="1">
      <c r="A16" s="21" t="s">
        <v>34</v>
      </c>
      <c r="B16" s="12" t="s">
        <v>35</v>
      </c>
      <c r="C16" s="14">
        <f>C17+C18</f>
        <v>24055</v>
      </c>
      <c r="D16" s="14">
        <f>D17+D18</f>
        <v>21438.1</v>
      </c>
      <c r="E16" s="14">
        <f t="shared" si="0"/>
        <v>89.12118062772811</v>
      </c>
    </row>
    <row r="17" spans="1:5" ht="15">
      <c r="A17" s="17" t="s">
        <v>36</v>
      </c>
      <c r="B17" s="18" t="s">
        <v>37</v>
      </c>
      <c r="C17" s="16">
        <v>9755</v>
      </c>
      <c r="D17" s="16">
        <v>7699.8</v>
      </c>
      <c r="E17" s="14">
        <f t="shared" si="0"/>
        <v>78.93182983085597</v>
      </c>
    </row>
    <row r="18" spans="1:5" ht="15">
      <c r="A18" s="22" t="s">
        <v>38</v>
      </c>
      <c r="B18" s="18" t="s">
        <v>39</v>
      </c>
      <c r="C18" s="16">
        <v>14300</v>
      </c>
      <c r="D18" s="16">
        <v>13738.3</v>
      </c>
      <c r="E18" s="14">
        <f t="shared" si="0"/>
        <v>96.07202797202797</v>
      </c>
    </row>
    <row r="19" spans="1:5" ht="15">
      <c r="A19" s="19" t="s">
        <v>40</v>
      </c>
      <c r="B19" s="12" t="s">
        <v>41</v>
      </c>
      <c r="C19" s="13">
        <v>10600</v>
      </c>
      <c r="D19" s="13">
        <v>10386.5</v>
      </c>
      <c r="E19" s="14">
        <f t="shared" si="0"/>
        <v>97.98584905660377</v>
      </c>
    </row>
    <row r="20" spans="1:5" ht="38.25">
      <c r="A20" s="23" t="s">
        <v>42</v>
      </c>
      <c r="B20" s="12" t="s">
        <v>43</v>
      </c>
      <c r="C20" s="13">
        <v>0</v>
      </c>
      <c r="D20" s="14">
        <v>0</v>
      </c>
      <c r="E20" s="14">
        <v>0</v>
      </c>
    </row>
    <row r="21" spans="1:5" ht="38.25">
      <c r="A21" s="23" t="s">
        <v>44</v>
      </c>
      <c r="B21" s="12" t="s">
        <v>45</v>
      </c>
      <c r="C21" s="13">
        <v>10618.9</v>
      </c>
      <c r="D21" s="14">
        <v>10820.9</v>
      </c>
      <c r="E21" s="14">
        <f>D21/C21*100</f>
        <v>101.90226859655897</v>
      </c>
    </row>
    <row r="22" spans="1:5" ht="25.5">
      <c r="A22" s="24" t="s">
        <v>46</v>
      </c>
      <c r="B22" s="12" t="s">
        <v>47</v>
      </c>
      <c r="C22" s="13">
        <v>1537</v>
      </c>
      <c r="D22" s="14">
        <v>1522.2</v>
      </c>
      <c r="E22" s="14">
        <f>D22/C22*100</f>
        <v>99.03708523096942</v>
      </c>
    </row>
    <row r="23" spans="1:5" ht="37.5" customHeight="1">
      <c r="A23" s="25" t="s">
        <v>48</v>
      </c>
      <c r="B23" s="12" t="s">
        <v>49</v>
      </c>
      <c r="C23" s="13">
        <v>14711.2</v>
      </c>
      <c r="D23" s="14">
        <v>14882.1</v>
      </c>
      <c r="E23" s="14">
        <f>D23/C23*100</f>
        <v>101.16169992930557</v>
      </c>
    </row>
    <row r="24" spans="1:5" ht="36" customHeight="1">
      <c r="A24" s="25" t="s">
        <v>50</v>
      </c>
      <c r="B24" s="12" t="s">
        <v>51</v>
      </c>
      <c r="C24" s="13">
        <v>3589.5</v>
      </c>
      <c r="D24" s="14">
        <v>3510.4</v>
      </c>
      <c r="E24" s="14">
        <f>D24/C24*100</f>
        <v>97.79635046663881</v>
      </c>
    </row>
    <row r="25" spans="1:5" ht="22.5" customHeight="1">
      <c r="A25" s="25" t="s">
        <v>52</v>
      </c>
      <c r="B25" s="12" t="s">
        <v>53</v>
      </c>
      <c r="C25" s="13">
        <v>0</v>
      </c>
      <c r="D25" s="14">
        <v>0</v>
      </c>
      <c r="E25" s="14">
        <v>0</v>
      </c>
    </row>
    <row r="26" spans="1:5" ht="30" customHeight="1">
      <c r="A26" s="25" t="s">
        <v>54</v>
      </c>
      <c r="B26" s="12" t="s">
        <v>55</v>
      </c>
      <c r="C26" s="13">
        <v>2277.2</v>
      </c>
      <c r="D26" s="14">
        <v>2830.5</v>
      </c>
      <c r="E26" s="14">
        <f>D26/C26*100</f>
        <v>124.29738275074654</v>
      </c>
    </row>
    <row r="27" spans="1:5" ht="15" customHeight="1">
      <c r="A27" s="25" t="s">
        <v>56</v>
      </c>
      <c r="B27" s="12" t="s">
        <v>57</v>
      </c>
      <c r="C27" s="13">
        <v>1770.6</v>
      </c>
      <c r="D27" s="14">
        <v>1834.8</v>
      </c>
      <c r="E27" s="14">
        <f>D27/C27*100</f>
        <v>103.62588952897323</v>
      </c>
    </row>
    <row r="28" spans="1:5" ht="15">
      <c r="A28" s="25" t="s">
        <v>58</v>
      </c>
      <c r="B28" s="12" t="s">
        <v>59</v>
      </c>
      <c r="C28" s="13">
        <v>1595553.1</v>
      </c>
      <c r="D28" s="14">
        <v>1573266.4</v>
      </c>
      <c r="E28" s="14">
        <f>D28/C28*100</f>
        <v>98.60319910380919</v>
      </c>
    </row>
    <row r="29" spans="1:9" ht="15" customHeight="1">
      <c r="A29" s="26" t="s">
        <v>60</v>
      </c>
      <c r="B29" s="27"/>
      <c r="C29" s="28">
        <f>C6+C28</f>
        <v>2349100.8</v>
      </c>
      <c r="D29" s="28">
        <f>D6+D28</f>
        <v>2329286.1999999997</v>
      </c>
      <c r="E29" s="28">
        <f>D29/C29*100</f>
        <v>99.15650277757344</v>
      </c>
      <c r="G29" s="29"/>
      <c r="H29" s="29"/>
      <c r="I29" s="30"/>
    </row>
    <row r="30" spans="1:9" ht="15" customHeight="1">
      <c r="A30" s="31" t="s">
        <v>61</v>
      </c>
      <c r="B30" s="32"/>
      <c r="C30" s="32"/>
      <c r="D30" s="32"/>
      <c r="E30" s="33"/>
      <c r="F30" s="34"/>
      <c r="G30" s="29"/>
      <c r="H30" s="29"/>
      <c r="I30" s="30"/>
    </row>
    <row r="31" spans="1:9" s="39" customFormat="1" ht="39.75" customHeight="1">
      <c r="A31" s="35" t="s">
        <v>62</v>
      </c>
      <c r="B31" s="35" t="s">
        <v>63</v>
      </c>
      <c r="C31" s="35" t="s">
        <v>64</v>
      </c>
      <c r="D31" s="35" t="s">
        <v>11</v>
      </c>
      <c r="E31" s="35" t="s">
        <v>65</v>
      </c>
      <c r="F31" s="36"/>
      <c r="G31" s="37"/>
      <c r="H31" s="37"/>
      <c r="I31" s="38"/>
    </row>
    <row r="32" spans="1:7" ht="15">
      <c r="A32" s="40" t="s">
        <v>66</v>
      </c>
      <c r="B32" s="41" t="s">
        <v>67</v>
      </c>
      <c r="C32" s="49">
        <v>160273.5337</v>
      </c>
      <c r="D32" s="49">
        <v>154912.3401</v>
      </c>
      <c r="E32" s="42">
        <f>D32/C32*100</f>
        <v>96.6549726107399</v>
      </c>
      <c r="F32" s="34"/>
      <c r="G32" s="34"/>
    </row>
    <row r="33" spans="1:7" ht="15">
      <c r="A33" s="40" t="s">
        <v>68</v>
      </c>
      <c r="B33" s="41" t="s">
        <v>69</v>
      </c>
      <c r="C33" s="49">
        <v>3667.2</v>
      </c>
      <c r="D33" s="49">
        <v>3667.2</v>
      </c>
      <c r="E33" s="42">
        <f aca="true" t="shared" si="1" ref="E33:E46">D33/C33*100</f>
        <v>100</v>
      </c>
      <c r="F33" s="34"/>
      <c r="G33" s="34"/>
    </row>
    <row r="34" spans="1:7" ht="25.5">
      <c r="A34" s="40" t="s">
        <v>70</v>
      </c>
      <c r="B34" s="41" t="s">
        <v>71</v>
      </c>
      <c r="C34" s="49">
        <v>26172.8173</v>
      </c>
      <c r="D34" s="49">
        <v>23762.6235</v>
      </c>
      <c r="E34" s="42">
        <f t="shared" si="1"/>
        <v>90.79123285669365</v>
      </c>
      <c r="F34" s="34"/>
      <c r="G34" s="34"/>
    </row>
    <row r="35" spans="1:7" ht="15">
      <c r="A35" s="40" t="s">
        <v>72</v>
      </c>
      <c r="B35" s="41" t="s">
        <v>73</v>
      </c>
      <c r="C35" s="49">
        <v>119463.72</v>
      </c>
      <c r="D35" s="49">
        <v>111864.7421</v>
      </c>
      <c r="E35" s="42">
        <f t="shared" si="1"/>
        <v>93.63909151665459</v>
      </c>
      <c r="F35" s="34"/>
      <c r="G35" s="34"/>
    </row>
    <row r="36" spans="1:7" ht="15">
      <c r="A36" s="40" t="s">
        <v>74</v>
      </c>
      <c r="B36" s="41" t="s">
        <v>75</v>
      </c>
      <c r="C36" s="49">
        <v>241727.8915</v>
      </c>
      <c r="D36" s="49">
        <v>208435.9008</v>
      </c>
      <c r="E36" s="42">
        <f t="shared" si="1"/>
        <v>86.22749303218077</v>
      </c>
      <c r="F36" s="34"/>
      <c r="G36" s="34"/>
    </row>
    <row r="37" spans="1:7" ht="15">
      <c r="A37" s="40" t="s">
        <v>76</v>
      </c>
      <c r="B37" s="41" t="s">
        <v>77</v>
      </c>
      <c r="C37" s="49">
        <v>10319.4645</v>
      </c>
      <c r="D37" s="49">
        <v>10221.5494</v>
      </c>
      <c r="E37" s="42">
        <f t="shared" si="1"/>
        <v>99.05116103650533</v>
      </c>
      <c r="F37" s="34"/>
      <c r="G37" s="34"/>
    </row>
    <row r="38" spans="1:7" ht="15">
      <c r="A38" s="40" t="s">
        <v>78</v>
      </c>
      <c r="B38" s="41" t="s">
        <v>79</v>
      </c>
      <c r="C38" s="49">
        <v>1410424.2533</v>
      </c>
      <c r="D38" s="50">
        <v>1391787.60409</v>
      </c>
      <c r="E38" s="42">
        <f t="shared" si="1"/>
        <v>98.67864940875802</v>
      </c>
      <c r="F38" s="34"/>
      <c r="G38" s="34"/>
    </row>
    <row r="39" spans="1:7" ht="15">
      <c r="A39" s="40" t="s">
        <v>80</v>
      </c>
      <c r="B39" s="41" t="s">
        <v>81</v>
      </c>
      <c r="C39" s="49">
        <v>198331.827</v>
      </c>
      <c r="D39" s="50">
        <v>198276.4852</v>
      </c>
      <c r="E39" s="42">
        <f t="shared" si="1"/>
        <v>99.97209635950159</v>
      </c>
      <c r="F39" s="34"/>
      <c r="G39" s="34"/>
    </row>
    <row r="40" spans="1:7" ht="15">
      <c r="A40" s="40" t="s">
        <v>82</v>
      </c>
      <c r="B40" s="41" t="s">
        <v>83</v>
      </c>
      <c r="C40" s="49">
        <v>0</v>
      </c>
      <c r="D40" s="51">
        <v>0</v>
      </c>
      <c r="E40" s="42">
        <v>0</v>
      </c>
      <c r="F40" s="34"/>
      <c r="G40" s="34"/>
    </row>
    <row r="41" spans="1:7" ht="15">
      <c r="A41" s="40" t="s">
        <v>84</v>
      </c>
      <c r="B41" s="41" t="s">
        <v>85</v>
      </c>
      <c r="C41" s="49">
        <v>289710.413</v>
      </c>
      <c r="D41" s="49">
        <v>275764.0589</v>
      </c>
      <c r="E41" s="42">
        <f t="shared" si="1"/>
        <v>95.18610534030063</v>
      </c>
      <c r="F41" s="34"/>
      <c r="G41" s="34"/>
    </row>
    <row r="42" spans="1:7" ht="15">
      <c r="A42" s="40" t="s">
        <v>86</v>
      </c>
      <c r="B42" s="41" t="s">
        <v>87</v>
      </c>
      <c r="C42" s="49">
        <v>49459.903</v>
      </c>
      <c r="D42" s="49">
        <v>48658.6116</v>
      </c>
      <c r="E42" s="42">
        <f t="shared" si="1"/>
        <v>98.37991716239314</v>
      </c>
      <c r="F42" s="34"/>
      <c r="G42" s="34"/>
    </row>
    <row r="43" spans="1:7" ht="15">
      <c r="A43" s="40" t="s">
        <v>88</v>
      </c>
      <c r="B43" s="41" t="s">
        <v>89</v>
      </c>
      <c r="C43" s="49">
        <v>3210.639</v>
      </c>
      <c r="D43" s="49">
        <v>3210.639</v>
      </c>
      <c r="E43" s="42">
        <f t="shared" si="1"/>
        <v>100</v>
      </c>
      <c r="F43" s="34"/>
      <c r="G43" s="34"/>
    </row>
    <row r="44" spans="1:7" ht="25.5">
      <c r="A44" s="40" t="s">
        <v>90</v>
      </c>
      <c r="B44" s="41" t="s">
        <v>91</v>
      </c>
      <c r="C44" s="49">
        <v>3</v>
      </c>
      <c r="D44" s="49">
        <v>2.5925</v>
      </c>
      <c r="E44" s="42">
        <f t="shared" si="1"/>
        <v>86.41666666666666</v>
      </c>
      <c r="F44" s="34"/>
      <c r="G44" s="34"/>
    </row>
    <row r="45" spans="1:7" ht="25.5">
      <c r="A45" s="40" t="s">
        <v>92</v>
      </c>
      <c r="B45" s="41" t="s">
        <v>93</v>
      </c>
      <c r="C45" s="49">
        <v>0</v>
      </c>
      <c r="D45" s="42">
        <v>0</v>
      </c>
      <c r="E45" s="42">
        <v>0</v>
      </c>
      <c r="F45" s="34"/>
      <c r="G45" s="34"/>
    </row>
    <row r="46" spans="1:7" ht="18" customHeight="1">
      <c r="A46" s="43" t="s">
        <v>94</v>
      </c>
      <c r="B46" s="44"/>
      <c r="C46" s="52">
        <f>SUM(C32:C45)</f>
        <v>2512764.6623</v>
      </c>
      <c r="D46" s="52">
        <f>SUM(D32:D45)</f>
        <v>2430564.34719</v>
      </c>
      <c r="E46" s="52">
        <f t="shared" si="1"/>
        <v>96.7286902612376</v>
      </c>
      <c r="F46" s="34"/>
      <c r="G46" s="34"/>
    </row>
    <row r="47" spans="1:7" ht="15">
      <c r="A47" s="34"/>
      <c r="B47" s="34"/>
      <c r="C47" s="34"/>
      <c r="D47" s="34"/>
      <c r="E47" s="34"/>
      <c r="F47" s="34"/>
      <c r="G47" s="34"/>
    </row>
    <row r="48" spans="3:7" ht="15">
      <c r="C48" s="34"/>
      <c r="D48" s="34"/>
      <c r="E48" s="34"/>
      <c r="F48" s="34"/>
      <c r="G48" s="34"/>
    </row>
    <row r="49" spans="1:7" ht="15">
      <c r="A49" s="45"/>
      <c r="C49" s="46"/>
      <c r="D49" s="46"/>
      <c r="E49" s="34"/>
      <c r="F49" s="34"/>
      <c r="G49" s="34"/>
    </row>
    <row r="50" spans="3:7" ht="15">
      <c r="C50" s="34"/>
      <c r="D50" s="47"/>
      <c r="E50" s="47"/>
      <c r="F50" s="34"/>
      <c r="G50" s="34"/>
    </row>
    <row r="51" spans="3:7" ht="15">
      <c r="C51" s="34"/>
      <c r="D51" s="34"/>
      <c r="E51" s="34"/>
      <c r="F51" s="34"/>
      <c r="G51" s="34"/>
    </row>
    <row r="52" spans="3:7" ht="15">
      <c r="C52" s="34"/>
      <c r="D52" s="34"/>
      <c r="E52" s="34"/>
      <c r="F52" s="34"/>
      <c r="G52" s="34"/>
    </row>
    <row r="53" spans="3:7" ht="15">
      <c r="C53" s="34"/>
      <c r="D53" s="34"/>
      <c r="E53" s="34"/>
      <c r="F53" s="34"/>
      <c r="G53" s="34"/>
    </row>
    <row r="54" spans="3:7" ht="15">
      <c r="C54" s="34"/>
      <c r="D54" s="34"/>
      <c r="E54" s="34"/>
      <c r="F54" s="34"/>
      <c r="G54" s="34"/>
    </row>
    <row r="55" ht="15">
      <c r="A55" s="48"/>
    </row>
    <row r="56" ht="15">
      <c r="A56" s="48"/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6"/>
  <sheetViews>
    <sheetView zoomScalePageLayoutView="0" workbookViewId="0" topLeftCell="A40">
      <selection activeCell="C14" sqref="C14"/>
    </sheetView>
  </sheetViews>
  <sheetFormatPr defaultColWidth="9.140625" defaultRowHeight="15"/>
  <cols>
    <col min="1" max="1" width="31.8515625" style="0" customWidth="1"/>
    <col min="2" max="2" width="42.140625" style="0" customWidth="1"/>
    <col min="3" max="3" width="15.8515625" style="0" customWidth="1"/>
    <col min="4" max="4" width="14.140625" style="0" customWidth="1"/>
    <col min="5" max="5" width="13.140625" style="0" customWidth="1"/>
    <col min="11" max="11" width="37.57421875" style="0" customWidth="1"/>
    <col min="12" max="12" width="15.7109375" style="0" customWidth="1"/>
    <col min="13" max="13" width="25.7109375" style="0" customWidth="1"/>
    <col min="14" max="14" width="14.140625" style="0" customWidth="1"/>
    <col min="15" max="15" width="19.7109375" style="0" customWidth="1"/>
    <col min="16" max="16" width="24.57421875" style="0" customWidth="1"/>
  </cols>
  <sheetData>
    <row r="1" spans="1:18" ht="27" customHeight="1">
      <c r="A1" s="53" t="s">
        <v>7</v>
      </c>
      <c r="B1" s="53"/>
      <c r="C1" s="53"/>
      <c r="D1" s="53"/>
      <c r="E1" s="53"/>
      <c r="H1" s="55" t="s">
        <v>95</v>
      </c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5" ht="23.25" customHeight="1">
      <c r="A2" s="54" t="s">
        <v>98</v>
      </c>
      <c r="B2" s="54"/>
      <c r="C2" s="54"/>
      <c r="D2" s="54"/>
      <c r="E2" s="54"/>
    </row>
    <row r="4" spans="1:5" ht="69.75" customHeight="1">
      <c r="A4" s="6" t="s">
        <v>8</v>
      </c>
      <c r="B4" s="7" t="s">
        <v>9</v>
      </c>
      <c r="C4" s="7" t="s">
        <v>10</v>
      </c>
      <c r="D4" s="7" t="s">
        <v>11</v>
      </c>
      <c r="E4" s="7" t="s">
        <v>12</v>
      </c>
    </row>
    <row r="5" spans="1:5" ht="17.25" customHeight="1">
      <c r="A5" s="8" t="s">
        <v>13</v>
      </c>
      <c r="B5" s="9"/>
      <c r="C5" s="9"/>
      <c r="D5" s="9"/>
      <c r="E5" s="10"/>
    </row>
    <row r="6" spans="1:5" ht="25.5" customHeight="1" hidden="1">
      <c r="A6" s="11" t="s">
        <v>14</v>
      </c>
      <c r="B6" s="12" t="s">
        <v>15</v>
      </c>
      <c r="C6" s="13">
        <f>C7+C9+C11+C16+C19+C20+C21+C22+C23+C24+C25+C26+C27</f>
        <v>1440312.7999999998</v>
      </c>
      <c r="D6" s="13">
        <f>D7+D9+D11+D16+D19+D20+D21+D22+D23+D24+D25+D26+D27</f>
        <v>1447261.9999999998</v>
      </c>
      <c r="E6" s="14">
        <f aca="true" t="shared" si="0" ref="E6:E20">D6/C6*100</f>
        <v>100.48247852827525</v>
      </c>
    </row>
    <row r="7" spans="1:5" ht="25.5">
      <c r="A7" s="11" t="s">
        <v>14</v>
      </c>
      <c r="B7" s="12" t="s">
        <v>15</v>
      </c>
      <c r="C7" s="13">
        <f>C8+C10+C12+C17+C20+C21+C22+C23+C24+C25+C26+C27+C28</f>
        <v>753547.7</v>
      </c>
      <c r="D7" s="13">
        <f>D8+D10+D12+D17+D20+D21+D22+D23+D24+D25+D26+D27+D28</f>
        <v>756019.7999999999</v>
      </c>
      <c r="E7" s="14">
        <f t="shared" si="0"/>
        <v>100.32806151488485</v>
      </c>
    </row>
    <row r="8" spans="1:5" ht="18" customHeight="1">
      <c r="A8" s="15" t="s">
        <v>16</v>
      </c>
      <c r="B8" s="12" t="s">
        <v>17</v>
      </c>
      <c r="C8" s="16">
        <f>C9</f>
        <v>566243.3</v>
      </c>
      <c r="D8" s="16">
        <f>D9</f>
        <v>570042.4</v>
      </c>
      <c r="E8" s="14">
        <f t="shared" si="0"/>
        <v>100.67093067591264</v>
      </c>
    </row>
    <row r="9" spans="1:5" ht="39.75" customHeight="1" hidden="1">
      <c r="A9" s="17" t="s">
        <v>18</v>
      </c>
      <c r="B9" s="18" t="s">
        <v>19</v>
      </c>
      <c r="C9" s="16">
        <v>566243.3</v>
      </c>
      <c r="D9" s="16">
        <v>570042.4</v>
      </c>
      <c r="E9" s="14">
        <f t="shared" si="0"/>
        <v>100.67093067591264</v>
      </c>
    </row>
    <row r="10" spans="1:5" ht="38.25" customHeight="1">
      <c r="A10" s="19" t="s">
        <v>20</v>
      </c>
      <c r="B10" s="12" t="s">
        <v>21</v>
      </c>
      <c r="C10" s="16">
        <f>C11</f>
        <v>56088</v>
      </c>
      <c r="D10" s="16">
        <f>D11</f>
        <v>56303.7</v>
      </c>
      <c r="E10" s="14">
        <f t="shared" si="0"/>
        <v>100.38457424047924</v>
      </c>
    </row>
    <row r="11" spans="1:5" ht="18" customHeight="1" hidden="1">
      <c r="A11" s="19" t="s">
        <v>22</v>
      </c>
      <c r="B11" s="18" t="s">
        <v>23</v>
      </c>
      <c r="C11" s="16">
        <v>56088</v>
      </c>
      <c r="D11" s="16">
        <v>56303.7</v>
      </c>
      <c r="E11" s="14">
        <f t="shared" si="0"/>
        <v>100.38457424047924</v>
      </c>
    </row>
    <row r="12" spans="1:5" ht="31.5" customHeight="1">
      <c r="A12" s="19" t="s">
        <v>24</v>
      </c>
      <c r="B12" s="12" t="s">
        <v>25</v>
      </c>
      <c r="C12" s="14">
        <f>C13+C14+C15+C16</f>
        <v>62057</v>
      </c>
      <c r="D12" s="14">
        <f>D13+D14+D15+D16</f>
        <v>62448.19999999999</v>
      </c>
      <c r="E12" s="14">
        <f t="shared" si="0"/>
        <v>100.63038819150134</v>
      </c>
    </row>
    <row r="13" spans="1:5" ht="37.5" customHeight="1">
      <c r="A13" s="17" t="s">
        <v>26</v>
      </c>
      <c r="B13" s="18" t="s">
        <v>27</v>
      </c>
      <c r="C13" s="16">
        <v>48500</v>
      </c>
      <c r="D13" s="14">
        <v>48384.1</v>
      </c>
      <c r="E13" s="14">
        <f t="shared" si="0"/>
        <v>99.76103092783505</v>
      </c>
    </row>
    <row r="14" spans="1:5" ht="24.75" customHeight="1">
      <c r="A14" s="17" t="s">
        <v>28</v>
      </c>
      <c r="B14" s="18" t="s">
        <v>29</v>
      </c>
      <c r="C14" s="16">
        <v>4160</v>
      </c>
      <c r="D14" s="16">
        <v>4264.7</v>
      </c>
      <c r="E14" s="14">
        <f t="shared" si="0"/>
        <v>102.5168269230769</v>
      </c>
    </row>
    <row r="15" spans="1:5" ht="24.75" customHeight="1">
      <c r="A15" s="20" t="s">
        <v>30</v>
      </c>
      <c r="B15" s="18" t="s">
        <v>31</v>
      </c>
      <c r="C15" s="16">
        <v>2597</v>
      </c>
      <c r="D15" s="16">
        <v>2594.2</v>
      </c>
      <c r="E15" s="14">
        <f t="shared" si="0"/>
        <v>99.8921832884097</v>
      </c>
    </row>
    <row r="16" spans="1:5" ht="32.25" customHeight="1">
      <c r="A16" s="20" t="s">
        <v>32</v>
      </c>
      <c r="B16" s="18" t="s">
        <v>33</v>
      </c>
      <c r="C16" s="16">
        <v>6800</v>
      </c>
      <c r="D16" s="16">
        <v>7205.2</v>
      </c>
      <c r="E16" s="14">
        <f t="shared" si="0"/>
        <v>105.95882352941177</v>
      </c>
    </row>
    <row r="17" spans="1:5" ht="15">
      <c r="A17" s="21" t="s">
        <v>34</v>
      </c>
      <c r="B17" s="12" t="s">
        <v>35</v>
      </c>
      <c r="C17" s="14">
        <f>C18+C19</f>
        <v>24055</v>
      </c>
      <c r="D17" s="14">
        <f>D18+D19</f>
        <v>21438.1</v>
      </c>
      <c r="E17" s="14">
        <f t="shared" si="0"/>
        <v>89.12118062772811</v>
      </c>
    </row>
    <row r="18" spans="1:5" ht="15">
      <c r="A18" s="17" t="s">
        <v>36</v>
      </c>
      <c r="B18" s="18" t="s">
        <v>37</v>
      </c>
      <c r="C18" s="16">
        <v>9755</v>
      </c>
      <c r="D18" s="16">
        <v>7699.8</v>
      </c>
      <c r="E18" s="14">
        <f t="shared" si="0"/>
        <v>78.93182983085597</v>
      </c>
    </row>
    <row r="19" spans="1:5" ht="15" customHeight="1" hidden="1">
      <c r="A19" s="22" t="s">
        <v>38</v>
      </c>
      <c r="B19" s="18" t="s">
        <v>39</v>
      </c>
      <c r="C19" s="16">
        <v>14300</v>
      </c>
      <c r="D19" s="16">
        <v>13738.3</v>
      </c>
      <c r="E19" s="14">
        <f t="shared" si="0"/>
        <v>96.07202797202797</v>
      </c>
    </row>
    <row r="20" spans="1:5" ht="38.25" customHeight="1" hidden="1">
      <c r="A20" s="19" t="s">
        <v>40</v>
      </c>
      <c r="B20" s="12" t="s">
        <v>41</v>
      </c>
      <c r="C20" s="13">
        <v>10600</v>
      </c>
      <c r="D20" s="13">
        <v>10386.5</v>
      </c>
      <c r="E20" s="14">
        <f t="shared" si="0"/>
        <v>97.98584905660377</v>
      </c>
    </row>
    <row r="21" spans="1:5" ht="38.25" customHeight="1" hidden="1">
      <c r="A21" s="23" t="s">
        <v>42</v>
      </c>
      <c r="B21" s="12" t="s">
        <v>43</v>
      </c>
      <c r="C21" s="13">
        <v>0</v>
      </c>
      <c r="D21" s="14">
        <v>0</v>
      </c>
      <c r="E21" s="14">
        <v>0</v>
      </c>
    </row>
    <row r="22" spans="1:5" ht="25.5" customHeight="1" hidden="1">
      <c r="A22" s="23" t="s">
        <v>44</v>
      </c>
      <c r="B22" s="12" t="s">
        <v>45</v>
      </c>
      <c r="C22" s="13">
        <v>10618.9</v>
      </c>
      <c r="D22" s="14">
        <v>10820.9</v>
      </c>
      <c r="E22" s="14">
        <f>D22/C22*100</f>
        <v>101.90226859655897</v>
      </c>
    </row>
    <row r="23" spans="1:5" ht="37.5" customHeight="1" hidden="1">
      <c r="A23" s="24" t="s">
        <v>46</v>
      </c>
      <c r="B23" s="12" t="s">
        <v>47</v>
      </c>
      <c r="C23" s="13">
        <v>1537</v>
      </c>
      <c r="D23" s="14">
        <v>1522.2</v>
      </c>
      <c r="E23" s="14">
        <f>D23/C23*100</f>
        <v>99.03708523096942</v>
      </c>
    </row>
    <row r="24" spans="1:5" ht="36" customHeight="1" hidden="1">
      <c r="A24" s="25" t="s">
        <v>48</v>
      </c>
      <c r="B24" s="12" t="s">
        <v>49</v>
      </c>
      <c r="C24" s="13">
        <v>14711.2</v>
      </c>
      <c r="D24" s="14">
        <v>14882.1</v>
      </c>
      <c r="E24" s="14">
        <f>D24/C24*100</f>
        <v>101.16169992930557</v>
      </c>
    </row>
    <row r="25" spans="1:5" ht="22.5" customHeight="1" hidden="1">
      <c r="A25" s="25" t="s">
        <v>50</v>
      </c>
      <c r="B25" s="12" t="s">
        <v>51</v>
      </c>
      <c r="C25" s="13">
        <v>3589.5</v>
      </c>
      <c r="D25" s="14">
        <v>3510.4</v>
      </c>
      <c r="E25" s="14">
        <f>D25/C25*100</f>
        <v>97.79635046663881</v>
      </c>
    </row>
    <row r="26" spans="1:5" ht="30" customHeight="1" hidden="1">
      <c r="A26" s="25" t="s">
        <v>52</v>
      </c>
      <c r="B26" s="12" t="s">
        <v>53</v>
      </c>
      <c r="C26" s="13">
        <v>0</v>
      </c>
      <c r="D26" s="14">
        <v>0</v>
      </c>
      <c r="E26" s="14">
        <v>0</v>
      </c>
    </row>
    <row r="27" spans="1:5" ht="15" customHeight="1" hidden="1">
      <c r="A27" s="25" t="s">
        <v>54</v>
      </c>
      <c r="B27" s="12" t="s">
        <v>55</v>
      </c>
      <c r="C27" s="13">
        <v>2277.2</v>
      </c>
      <c r="D27" s="14">
        <v>2830.5</v>
      </c>
      <c r="E27" s="14">
        <f>D27/C27*100</f>
        <v>124.29738275074654</v>
      </c>
    </row>
    <row r="28" spans="1:5" ht="15">
      <c r="A28" s="25" t="s">
        <v>56</v>
      </c>
      <c r="B28" s="12" t="s">
        <v>57</v>
      </c>
      <c r="C28" s="13">
        <v>1770.6</v>
      </c>
      <c r="D28" s="14">
        <v>1834.8</v>
      </c>
      <c r="E28" s="14">
        <f>D28/C28*100</f>
        <v>103.62588952897323</v>
      </c>
    </row>
    <row r="29" spans="1:9" ht="15" customHeight="1">
      <c r="A29" s="25" t="s">
        <v>58</v>
      </c>
      <c r="B29" s="12" t="s">
        <v>59</v>
      </c>
      <c r="C29" s="13">
        <v>1595553.1</v>
      </c>
      <c r="D29" s="14">
        <v>1573266.4</v>
      </c>
      <c r="E29" s="14">
        <f>D29/C29*100</f>
        <v>98.60319910380919</v>
      </c>
      <c r="G29" s="29"/>
      <c r="H29" s="29"/>
      <c r="I29" s="30"/>
    </row>
    <row r="30" spans="1:6" ht="15" customHeight="1">
      <c r="A30" s="26" t="s">
        <v>60</v>
      </c>
      <c r="B30" s="27"/>
      <c r="C30" s="28">
        <f>C7+C29</f>
        <v>2349100.8</v>
      </c>
      <c r="D30" s="28">
        <f>D7+D29</f>
        <v>2329286.1999999997</v>
      </c>
      <c r="E30" s="28">
        <f>D30/C30*100</f>
        <v>99.15650277757344</v>
      </c>
      <c r="F30" s="34"/>
    </row>
    <row r="31" spans="1:9" s="39" customFormat="1" ht="39.75" customHeight="1">
      <c r="A31" s="35" t="s">
        <v>62</v>
      </c>
      <c r="B31" s="35" t="s">
        <v>63</v>
      </c>
      <c r="C31" s="35" t="s">
        <v>64</v>
      </c>
      <c r="D31" s="35" t="s">
        <v>11</v>
      </c>
      <c r="E31" s="35" t="s">
        <v>65</v>
      </c>
      <c r="F31" s="36"/>
      <c r="G31" s="37"/>
      <c r="H31" s="37"/>
      <c r="I31" s="38"/>
    </row>
    <row r="32" spans="1:7" ht="15">
      <c r="A32" s="40" t="s">
        <v>66</v>
      </c>
      <c r="B32" s="41" t="s">
        <v>67</v>
      </c>
      <c r="C32" s="49">
        <v>160273.5337</v>
      </c>
      <c r="D32" s="49">
        <v>154912.3401</v>
      </c>
      <c r="E32" s="42">
        <f>D32/C32*100</f>
        <v>96.6549726107399</v>
      </c>
      <c r="F32" s="34"/>
      <c r="G32" s="34"/>
    </row>
    <row r="33" spans="1:6" ht="15">
      <c r="A33" s="40" t="s">
        <v>68</v>
      </c>
      <c r="B33" s="41" t="s">
        <v>69</v>
      </c>
      <c r="C33" s="49">
        <v>3667.2</v>
      </c>
      <c r="D33" s="49">
        <v>3667.2</v>
      </c>
      <c r="E33" s="42">
        <f aca="true" t="shared" si="1" ref="E33:E44">D33/C33*100</f>
        <v>100</v>
      </c>
      <c r="F33" s="34"/>
    </row>
    <row r="34" spans="1:17" ht="25.5">
      <c r="A34" s="40" t="s">
        <v>70</v>
      </c>
      <c r="B34" s="41" t="s">
        <v>71</v>
      </c>
      <c r="C34" s="49">
        <v>26172.8173</v>
      </c>
      <c r="D34" s="49">
        <v>23762.6235</v>
      </c>
      <c r="E34" s="42">
        <f t="shared" si="1"/>
        <v>90.79123285669365</v>
      </c>
      <c r="F34" s="34"/>
      <c r="G34" s="55" t="s">
        <v>96</v>
      </c>
      <c r="H34" s="55"/>
      <c r="I34" s="55"/>
      <c r="J34" s="55"/>
      <c r="K34" s="55"/>
      <c r="L34" s="55"/>
      <c r="M34" s="55"/>
      <c r="N34" s="55"/>
      <c r="O34" s="55"/>
      <c r="P34" s="55"/>
      <c r="Q34" s="55"/>
    </row>
    <row r="35" spans="1:7" ht="15">
      <c r="A35" s="40" t="s">
        <v>72</v>
      </c>
      <c r="B35" s="41" t="s">
        <v>73</v>
      </c>
      <c r="C35" s="49">
        <v>119463.72</v>
      </c>
      <c r="D35" s="49">
        <v>111864.7421</v>
      </c>
      <c r="E35" s="42">
        <f t="shared" si="1"/>
        <v>93.63909151665459</v>
      </c>
      <c r="F35" s="34"/>
      <c r="G35" s="34"/>
    </row>
    <row r="36" spans="1:7" ht="15">
      <c r="A36" s="40" t="s">
        <v>74</v>
      </c>
      <c r="B36" s="41" t="s">
        <v>75</v>
      </c>
      <c r="C36" s="49">
        <v>241727.8915</v>
      </c>
      <c r="D36" s="49">
        <v>208435.9008</v>
      </c>
      <c r="E36" s="42">
        <f t="shared" si="1"/>
        <v>86.22749303218077</v>
      </c>
      <c r="F36" s="34"/>
      <c r="G36" s="34"/>
    </row>
    <row r="37" spans="1:7" ht="15">
      <c r="A37" s="40" t="s">
        <v>76</v>
      </c>
      <c r="B37" s="41" t="s">
        <v>77</v>
      </c>
      <c r="C37" s="49">
        <v>10319.4645</v>
      </c>
      <c r="D37" s="49">
        <v>10221.5494</v>
      </c>
      <c r="E37" s="42">
        <f t="shared" si="1"/>
        <v>99.05116103650533</v>
      </c>
      <c r="F37" s="34"/>
      <c r="G37" s="34"/>
    </row>
    <row r="38" spans="1:7" ht="15">
      <c r="A38" s="40" t="s">
        <v>78</v>
      </c>
      <c r="B38" s="41" t="s">
        <v>79</v>
      </c>
      <c r="C38" s="49">
        <v>1410424.2533</v>
      </c>
      <c r="D38" s="50">
        <v>1391787.60409</v>
      </c>
      <c r="E38" s="42">
        <f t="shared" si="1"/>
        <v>98.67864940875802</v>
      </c>
      <c r="F38" s="34"/>
      <c r="G38" s="34"/>
    </row>
    <row r="39" spans="1:7" ht="15">
      <c r="A39" s="40" t="s">
        <v>80</v>
      </c>
      <c r="B39" s="41" t="s">
        <v>81</v>
      </c>
      <c r="C39" s="49">
        <v>198331.827</v>
      </c>
      <c r="D39" s="50">
        <v>198276.4852</v>
      </c>
      <c r="E39" s="42">
        <f t="shared" si="1"/>
        <v>99.97209635950159</v>
      </c>
      <c r="F39" s="34"/>
      <c r="G39" s="34"/>
    </row>
    <row r="40" spans="1:7" ht="15">
      <c r="A40" s="40" t="s">
        <v>82</v>
      </c>
      <c r="B40" s="41" t="s">
        <v>83</v>
      </c>
      <c r="C40" s="49">
        <v>0</v>
      </c>
      <c r="D40" s="51">
        <v>0</v>
      </c>
      <c r="E40" s="42">
        <v>0</v>
      </c>
      <c r="F40" s="34"/>
      <c r="G40" s="34"/>
    </row>
    <row r="41" spans="1:7" ht="15">
      <c r="A41" s="40" t="s">
        <v>84</v>
      </c>
      <c r="B41" s="41" t="s">
        <v>85</v>
      </c>
      <c r="C41" s="49">
        <v>289710.413</v>
      </c>
      <c r="D41" s="49">
        <v>275764.0589</v>
      </c>
      <c r="E41" s="42">
        <f t="shared" si="1"/>
        <v>95.18610534030063</v>
      </c>
      <c r="F41" s="34"/>
      <c r="G41" s="34"/>
    </row>
    <row r="42" spans="1:7" ht="15">
      <c r="A42" s="40" t="s">
        <v>86</v>
      </c>
      <c r="B42" s="41" t="s">
        <v>87</v>
      </c>
      <c r="C42" s="49">
        <v>49459.903</v>
      </c>
      <c r="D42" s="49">
        <v>48658.6116</v>
      </c>
      <c r="E42" s="42">
        <f t="shared" si="1"/>
        <v>98.37991716239314</v>
      </c>
      <c r="F42" s="34"/>
      <c r="G42" s="34"/>
    </row>
    <row r="43" spans="1:7" ht="15">
      <c r="A43" s="40" t="s">
        <v>88</v>
      </c>
      <c r="B43" s="41" t="s">
        <v>89</v>
      </c>
      <c r="C43" s="49">
        <v>3210.639</v>
      </c>
      <c r="D43" s="49">
        <v>3210.639</v>
      </c>
      <c r="E43" s="42">
        <f t="shared" si="1"/>
        <v>100</v>
      </c>
      <c r="F43" s="34"/>
      <c r="G43" s="34"/>
    </row>
    <row r="44" spans="1:7" ht="25.5">
      <c r="A44" s="40" t="s">
        <v>90</v>
      </c>
      <c r="B44" s="41" t="s">
        <v>91</v>
      </c>
      <c r="C44" s="49">
        <v>3</v>
      </c>
      <c r="D44" s="49">
        <v>2.5925</v>
      </c>
      <c r="E44" s="42">
        <f t="shared" si="1"/>
        <v>86.41666666666666</v>
      </c>
      <c r="F44" s="34"/>
      <c r="G44" s="34"/>
    </row>
    <row r="45" spans="1:7" ht="25.5">
      <c r="A45" s="40" t="s">
        <v>92</v>
      </c>
      <c r="B45" s="41" t="s">
        <v>93</v>
      </c>
      <c r="C45" s="49">
        <v>0</v>
      </c>
      <c r="D45" s="42">
        <v>0</v>
      </c>
      <c r="E45" s="42">
        <v>0</v>
      </c>
      <c r="F45" s="34"/>
      <c r="G45" s="34"/>
    </row>
    <row r="46" spans="1:7" ht="18" customHeight="1">
      <c r="A46" s="43" t="s">
        <v>94</v>
      </c>
      <c r="B46" s="44"/>
      <c r="C46" s="52">
        <f>SUM(C32:C45)</f>
        <v>2512764.6623</v>
      </c>
      <c r="D46" s="52">
        <f>SUM(D32:D45)</f>
        <v>2430564.34719</v>
      </c>
      <c r="E46" s="52">
        <f>D46/C46*100</f>
        <v>96.7286902612376</v>
      </c>
      <c r="F46" s="34"/>
      <c r="G46" s="34"/>
    </row>
    <row r="47" spans="1:7" ht="15">
      <c r="A47" s="34"/>
      <c r="B47" s="34"/>
      <c r="C47" s="34"/>
      <c r="D47" s="34"/>
      <c r="E47" s="34"/>
      <c r="F47" s="34"/>
      <c r="G47" s="34"/>
    </row>
    <row r="48" spans="3:7" ht="15">
      <c r="C48" s="34"/>
      <c r="D48" s="34"/>
      <c r="E48" s="34"/>
      <c r="F48" s="34"/>
      <c r="G48" s="34"/>
    </row>
    <row r="49" spans="1:7" ht="15">
      <c r="A49" s="45"/>
      <c r="C49" s="46"/>
      <c r="D49" s="46"/>
      <c r="E49" s="34"/>
      <c r="F49" s="34"/>
      <c r="G49" s="34"/>
    </row>
    <row r="50" spans="3:7" ht="15">
      <c r="C50" s="34"/>
      <c r="D50" s="47"/>
      <c r="E50" s="47"/>
      <c r="F50" s="34"/>
      <c r="G50" s="34"/>
    </row>
    <row r="51" spans="3:7" ht="15">
      <c r="C51" s="34"/>
      <c r="D51" s="34"/>
      <c r="E51" s="34"/>
      <c r="F51" s="34"/>
      <c r="G51" s="34"/>
    </row>
    <row r="52" spans="3:7" ht="15">
      <c r="C52" s="34"/>
      <c r="D52" s="34"/>
      <c r="E52" s="34"/>
      <c r="F52" s="34"/>
      <c r="G52" s="34"/>
    </row>
    <row r="53" spans="3:7" ht="15">
      <c r="C53" s="34"/>
      <c r="D53" s="34"/>
      <c r="E53" s="34"/>
      <c r="F53" s="34"/>
      <c r="G53" s="34"/>
    </row>
    <row r="54" spans="3:7" ht="15">
      <c r="C54" s="34"/>
      <c r="D54" s="34"/>
      <c r="E54" s="34"/>
      <c r="F54" s="34"/>
      <c r="G54" s="34"/>
    </row>
    <row r="55" ht="15">
      <c r="A55" s="48"/>
    </row>
    <row r="56" ht="15">
      <c r="A56" s="48"/>
    </row>
  </sheetData>
  <sheetProtection/>
  <mergeCells count="4">
    <mergeCell ref="A1:E1"/>
    <mergeCell ref="A2:E2"/>
    <mergeCell ref="H1:R1"/>
    <mergeCell ref="G34:Q3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8"/>
  <sheetViews>
    <sheetView zoomScalePageLayoutView="0" workbookViewId="0" topLeftCell="A1">
      <selection activeCell="E7" sqref="E7"/>
    </sheetView>
  </sheetViews>
  <sheetFormatPr defaultColWidth="9.140625" defaultRowHeight="15"/>
  <cols>
    <col min="2" max="2" width="36.00390625" style="0" customWidth="1"/>
    <col min="3" max="3" width="18.57421875" style="0" hidden="1" customWidth="1"/>
    <col min="4" max="4" width="28.57421875" style="0" customWidth="1"/>
    <col min="5" max="5" width="26.140625" style="0" customWidth="1"/>
  </cols>
  <sheetData>
    <row r="3" spans="2:5" ht="50.25" customHeight="1">
      <c r="B3" s="56" t="s">
        <v>5</v>
      </c>
      <c r="C3" s="56"/>
      <c r="D3" s="56"/>
      <c r="E3" s="56"/>
    </row>
    <row r="5" spans="2:5" ht="54">
      <c r="B5" s="1" t="s">
        <v>0</v>
      </c>
      <c r="C5" s="2" t="s">
        <v>4</v>
      </c>
      <c r="D5" s="4" t="s">
        <v>6</v>
      </c>
      <c r="E5" s="4" t="s">
        <v>97</v>
      </c>
    </row>
    <row r="6" spans="2:5" ht="18">
      <c r="B6" s="1" t="s">
        <v>1</v>
      </c>
      <c r="C6" s="3">
        <v>2276574.8</v>
      </c>
      <c r="D6" s="5">
        <v>2349100.8</v>
      </c>
      <c r="E6" s="5">
        <v>2329286.2</v>
      </c>
    </row>
    <row r="7" spans="2:5" ht="18">
      <c r="B7" s="1" t="s">
        <v>2</v>
      </c>
      <c r="C7" s="3">
        <v>2365478.6</v>
      </c>
      <c r="D7" s="5">
        <v>2512764.7</v>
      </c>
      <c r="E7" s="5">
        <v>2430564.3</v>
      </c>
    </row>
    <row r="8" spans="2:5" ht="18">
      <c r="B8" s="1" t="s">
        <v>3</v>
      </c>
      <c r="C8" s="3">
        <f>C6-C7</f>
        <v>-88903.80000000028</v>
      </c>
      <c r="D8" s="5">
        <f>D6-D7</f>
        <v>-163663.90000000037</v>
      </c>
      <c r="E8" s="5">
        <f>E6-E7</f>
        <v>-101278.09999999963</v>
      </c>
    </row>
  </sheetData>
  <sheetProtection/>
  <mergeCells count="1">
    <mergeCell ref="B3: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PageLayoutView="0" workbookViewId="0" topLeftCell="A4">
      <selection activeCell="A36" sqref="A36"/>
    </sheetView>
  </sheetViews>
  <sheetFormatPr defaultColWidth="9.140625" defaultRowHeight="15"/>
  <cols>
    <col min="1" max="1" width="31.8515625" style="0" customWidth="1"/>
    <col min="2" max="2" width="42.140625" style="0" customWidth="1"/>
    <col min="3" max="3" width="15.8515625" style="0" customWidth="1"/>
    <col min="4" max="4" width="14.140625" style="0" customWidth="1"/>
    <col min="5" max="5" width="13.140625" style="0" customWidth="1"/>
    <col min="11" max="11" width="37.57421875" style="0" customWidth="1"/>
    <col min="12" max="12" width="15.7109375" style="0" customWidth="1"/>
    <col min="13" max="13" width="25.7109375" style="0" customWidth="1"/>
    <col min="14" max="14" width="14.140625" style="0" customWidth="1"/>
    <col min="15" max="15" width="19.7109375" style="0" customWidth="1"/>
    <col min="16" max="16" width="24.57421875" style="0" customWidth="1"/>
  </cols>
  <sheetData>
    <row r="1" spans="1:18" ht="27" customHeight="1">
      <c r="A1" s="53" t="s">
        <v>99</v>
      </c>
      <c r="B1" s="53"/>
      <c r="C1" s="53"/>
      <c r="D1" s="53"/>
      <c r="E1" s="53"/>
      <c r="H1" s="55" t="s">
        <v>95</v>
      </c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5" ht="23.25" customHeight="1">
      <c r="A2" s="54" t="s">
        <v>98</v>
      </c>
      <c r="B2" s="54"/>
      <c r="C2" s="54"/>
      <c r="D2" s="54"/>
      <c r="E2" s="54"/>
    </row>
    <row r="4" spans="1:5" ht="69.75" customHeight="1">
      <c r="A4" s="6" t="s">
        <v>8</v>
      </c>
      <c r="B4" s="7" t="s">
        <v>9</v>
      </c>
      <c r="C4" s="7" t="s">
        <v>10</v>
      </c>
      <c r="D4" s="7" t="s">
        <v>11</v>
      </c>
      <c r="E4" s="7" t="s">
        <v>12</v>
      </c>
    </row>
    <row r="5" spans="1:5" ht="17.25" customHeight="1">
      <c r="A5" s="8" t="s">
        <v>13</v>
      </c>
      <c r="B5" s="9"/>
      <c r="C5" s="9"/>
      <c r="D5" s="9"/>
      <c r="E5" s="10"/>
    </row>
    <row r="6" spans="1:5" ht="25.5" customHeight="1" hidden="1">
      <c r="A6" s="11" t="s">
        <v>14</v>
      </c>
      <c r="B6" s="12" t="s">
        <v>15</v>
      </c>
      <c r="C6" s="13">
        <f>C7+C9+C11+C16+C19+C20+C21+C22+C23+C24+C25+C26+C27</f>
        <v>1440312.7999999998</v>
      </c>
      <c r="D6" s="13">
        <f>D7+D9+D11+D16+D19+D20+D21+D22+D23+D24+D25+D26+D27</f>
        <v>1447261.9999999998</v>
      </c>
      <c r="E6" s="14">
        <f aca="true" t="shared" si="0" ref="E6:E20">D6/C6*100</f>
        <v>100.48247852827525</v>
      </c>
    </row>
    <row r="7" spans="1:5" ht="25.5">
      <c r="A7" s="11" t="s">
        <v>14</v>
      </c>
      <c r="B7" s="12" t="s">
        <v>15</v>
      </c>
      <c r="C7" s="13">
        <f>C8+C10+C12+C17+C20+C21+C22+C23+C24+C25+C26+C27+C28</f>
        <v>753547.7</v>
      </c>
      <c r="D7" s="13">
        <f>D8+D10+D12+D17+D20+D21+D22+D23+D24+D25+D26+D27+D28</f>
        <v>756019.7999999999</v>
      </c>
      <c r="E7" s="14">
        <f t="shared" si="0"/>
        <v>100.32806151488485</v>
      </c>
    </row>
    <row r="8" spans="1:5" ht="18" customHeight="1">
      <c r="A8" s="15" t="s">
        <v>16</v>
      </c>
      <c r="B8" s="12" t="s">
        <v>17</v>
      </c>
      <c r="C8" s="16">
        <f>C9</f>
        <v>566243.3</v>
      </c>
      <c r="D8" s="16">
        <f>D9</f>
        <v>570042.4</v>
      </c>
      <c r="E8" s="14">
        <f t="shared" si="0"/>
        <v>100.67093067591264</v>
      </c>
    </row>
    <row r="9" spans="1:5" ht="39.75" customHeight="1" hidden="1">
      <c r="A9" s="17" t="s">
        <v>18</v>
      </c>
      <c r="B9" s="18" t="s">
        <v>19</v>
      </c>
      <c r="C9" s="16">
        <v>566243.3</v>
      </c>
      <c r="D9" s="16">
        <v>570042.4</v>
      </c>
      <c r="E9" s="14">
        <f t="shared" si="0"/>
        <v>100.67093067591264</v>
      </c>
    </row>
    <row r="10" spans="1:5" ht="38.25" customHeight="1">
      <c r="A10" s="19" t="s">
        <v>20</v>
      </c>
      <c r="B10" s="12" t="s">
        <v>21</v>
      </c>
      <c r="C10" s="16">
        <f>C11</f>
        <v>56088</v>
      </c>
      <c r="D10" s="16">
        <f>D11</f>
        <v>56303.7</v>
      </c>
      <c r="E10" s="14">
        <f t="shared" si="0"/>
        <v>100.38457424047924</v>
      </c>
    </row>
    <row r="11" spans="1:5" ht="18" customHeight="1" hidden="1">
      <c r="A11" s="19" t="s">
        <v>22</v>
      </c>
      <c r="B11" s="18" t="s">
        <v>23</v>
      </c>
      <c r="C11" s="16">
        <v>56088</v>
      </c>
      <c r="D11" s="16">
        <v>56303.7</v>
      </c>
      <c r="E11" s="14">
        <f t="shared" si="0"/>
        <v>100.38457424047924</v>
      </c>
    </row>
    <row r="12" spans="1:5" ht="31.5" customHeight="1">
      <c r="A12" s="19" t="s">
        <v>24</v>
      </c>
      <c r="B12" s="12" t="s">
        <v>25</v>
      </c>
      <c r="C12" s="14">
        <f>C13+C14+C15+C16</f>
        <v>62057</v>
      </c>
      <c r="D12" s="14">
        <f>D13+D14+D15+D16</f>
        <v>62448.19999999999</v>
      </c>
      <c r="E12" s="14">
        <f t="shared" si="0"/>
        <v>100.63038819150134</v>
      </c>
    </row>
    <row r="13" spans="1:5" ht="37.5" customHeight="1">
      <c r="A13" s="17" t="s">
        <v>26</v>
      </c>
      <c r="B13" s="18" t="s">
        <v>27</v>
      </c>
      <c r="C13" s="16">
        <v>48500</v>
      </c>
      <c r="D13" s="14">
        <v>48384.1</v>
      </c>
      <c r="E13" s="14">
        <f t="shared" si="0"/>
        <v>99.76103092783505</v>
      </c>
    </row>
    <row r="14" spans="1:5" ht="24.75" customHeight="1">
      <c r="A14" s="17" t="s">
        <v>28</v>
      </c>
      <c r="B14" s="18" t="s">
        <v>29</v>
      </c>
      <c r="C14" s="16">
        <v>4160</v>
      </c>
      <c r="D14" s="16">
        <v>4264.7</v>
      </c>
      <c r="E14" s="14">
        <f t="shared" si="0"/>
        <v>102.5168269230769</v>
      </c>
    </row>
    <row r="15" spans="1:5" ht="24.75" customHeight="1">
      <c r="A15" s="20" t="s">
        <v>30</v>
      </c>
      <c r="B15" s="18" t="s">
        <v>31</v>
      </c>
      <c r="C15" s="16">
        <v>2597</v>
      </c>
      <c r="D15" s="16">
        <v>2594.2</v>
      </c>
      <c r="E15" s="14">
        <f t="shared" si="0"/>
        <v>99.8921832884097</v>
      </c>
    </row>
    <row r="16" spans="1:5" ht="32.25" customHeight="1">
      <c r="A16" s="20" t="s">
        <v>32</v>
      </c>
      <c r="B16" s="18" t="s">
        <v>33</v>
      </c>
      <c r="C16" s="16">
        <v>6800</v>
      </c>
      <c r="D16" s="16">
        <v>7205.2</v>
      </c>
      <c r="E16" s="14">
        <f t="shared" si="0"/>
        <v>105.95882352941177</v>
      </c>
    </row>
    <row r="17" spans="1:5" ht="15">
      <c r="A17" s="21" t="s">
        <v>34</v>
      </c>
      <c r="B17" s="12" t="s">
        <v>35</v>
      </c>
      <c r="C17" s="14">
        <f>C18+C19</f>
        <v>24055</v>
      </c>
      <c r="D17" s="14">
        <f>D18+D19</f>
        <v>21438.1</v>
      </c>
      <c r="E17" s="14">
        <f t="shared" si="0"/>
        <v>89.12118062772811</v>
      </c>
    </row>
    <row r="18" spans="1:5" ht="15">
      <c r="A18" s="17" t="s">
        <v>36</v>
      </c>
      <c r="B18" s="18" t="s">
        <v>37</v>
      </c>
      <c r="C18" s="16">
        <v>9755</v>
      </c>
      <c r="D18" s="16">
        <v>7699.8</v>
      </c>
      <c r="E18" s="14">
        <f t="shared" si="0"/>
        <v>78.93182983085597</v>
      </c>
    </row>
    <row r="19" spans="1:5" ht="15" customHeight="1" hidden="1">
      <c r="A19" s="22" t="s">
        <v>38</v>
      </c>
      <c r="B19" s="18" t="s">
        <v>39</v>
      </c>
      <c r="C19" s="16">
        <v>14300</v>
      </c>
      <c r="D19" s="16">
        <v>13738.3</v>
      </c>
      <c r="E19" s="14">
        <f t="shared" si="0"/>
        <v>96.07202797202797</v>
      </c>
    </row>
    <row r="20" spans="1:5" ht="38.25" customHeight="1" hidden="1">
      <c r="A20" s="19" t="s">
        <v>40</v>
      </c>
      <c r="B20" s="12" t="s">
        <v>41</v>
      </c>
      <c r="C20" s="13">
        <v>10600</v>
      </c>
      <c r="D20" s="13">
        <v>10386.5</v>
      </c>
      <c r="E20" s="14">
        <f t="shared" si="0"/>
        <v>97.98584905660377</v>
      </c>
    </row>
    <row r="21" spans="1:5" ht="38.25" customHeight="1" hidden="1">
      <c r="A21" s="23" t="s">
        <v>42</v>
      </c>
      <c r="B21" s="12" t="s">
        <v>43</v>
      </c>
      <c r="C21" s="13">
        <v>0</v>
      </c>
      <c r="D21" s="14">
        <v>0</v>
      </c>
      <c r="E21" s="14">
        <v>0</v>
      </c>
    </row>
    <row r="22" spans="1:5" ht="25.5" customHeight="1" hidden="1">
      <c r="A22" s="23" t="s">
        <v>44</v>
      </c>
      <c r="B22" s="12" t="s">
        <v>45</v>
      </c>
      <c r="C22" s="13">
        <v>10618.9</v>
      </c>
      <c r="D22" s="14">
        <v>10820.9</v>
      </c>
      <c r="E22" s="14">
        <f>D22/C22*100</f>
        <v>101.90226859655897</v>
      </c>
    </row>
    <row r="23" spans="1:5" ht="37.5" customHeight="1" hidden="1">
      <c r="A23" s="24" t="s">
        <v>46</v>
      </c>
      <c r="B23" s="12" t="s">
        <v>47</v>
      </c>
      <c r="C23" s="13">
        <v>1537</v>
      </c>
      <c r="D23" s="14">
        <v>1522.2</v>
      </c>
      <c r="E23" s="14">
        <f>D23/C23*100</f>
        <v>99.03708523096942</v>
      </c>
    </row>
    <row r="24" spans="1:5" ht="36" customHeight="1" hidden="1">
      <c r="A24" s="25" t="s">
        <v>48</v>
      </c>
      <c r="B24" s="12" t="s">
        <v>49</v>
      </c>
      <c r="C24" s="13">
        <v>14711.2</v>
      </c>
      <c r="D24" s="14">
        <v>14882.1</v>
      </c>
      <c r="E24" s="14">
        <f>D24/C24*100</f>
        <v>101.16169992930557</v>
      </c>
    </row>
    <row r="25" spans="1:5" ht="22.5" customHeight="1" hidden="1">
      <c r="A25" s="25" t="s">
        <v>50</v>
      </c>
      <c r="B25" s="12" t="s">
        <v>51</v>
      </c>
      <c r="C25" s="13">
        <v>3589.5</v>
      </c>
      <c r="D25" s="14">
        <v>3510.4</v>
      </c>
      <c r="E25" s="14">
        <f>D25/C25*100</f>
        <v>97.79635046663881</v>
      </c>
    </row>
    <row r="26" spans="1:5" ht="30" customHeight="1" hidden="1">
      <c r="A26" s="25" t="s">
        <v>52</v>
      </c>
      <c r="B26" s="12" t="s">
        <v>53</v>
      </c>
      <c r="C26" s="13">
        <v>0</v>
      </c>
      <c r="D26" s="14">
        <v>0</v>
      </c>
      <c r="E26" s="14">
        <v>0</v>
      </c>
    </row>
    <row r="27" spans="1:5" ht="15" customHeight="1" hidden="1">
      <c r="A27" s="25" t="s">
        <v>54</v>
      </c>
      <c r="B27" s="12" t="s">
        <v>55</v>
      </c>
      <c r="C27" s="13">
        <v>2277.2</v>
      </c>
      <c r="D27" s="14">
        <v>2830.5</v>
      </c>
      <c r="E27" s="14">
        <f>D27/C27*100</f>
        <v>124.29738275074654</v>
      </c>
    </row>
    <row r="28" spans="1:5" ht="15">
      <c r="A28" s="25" t="s">
        <v>56</v>
      </c>
      <c r="B28" s="12" t="s">
        <v>57</v>
      </c>
      <c r="C28" s="13">
        <v>1770.6</v>
      </c>
      <c r="D28" s="14">
        <v>1834.8</v>
      </c>
      <c r="E28" s="14">
        <f>D28/C28*100</f>
        <v>103.62588952897323</v>
      </c>
    </row>
    <row r="29" spans="1:9" ht="15" customHeight="1">
      <c r="A29" s="25" t="s">
        <v>58</v>
      </c>
      <c r="B29" s="12" t="s">
        <v>59</v>
      </c>
      <c r="C29" s="13">
        <v>1595553.1</v>
      </c>
      <c r="D29" s="14">
        <v>1573266.4</v>
      </c>
      <c r="E29" s="14">
        <f>D29/C29*100</f>
        <v>98.60319910380919</v>
      </c>
      <c r="G29" s="29"/>
      <c r="H29" s="29"/>
      <c r="I29" s="30"/>
    </row>
    <row r="30" spans="1:6" ht="15" customHeight="1">
      <c r="A30" s="26" t="s">
        <v>60</v>
      </c>
      <c r="B30" s="27"/>
      <c r="C30" s="28">
        <f>C7+C29</f>
        <v>2349100.8</v>
      </c>
      <c r="D30" s="28">
        <f>D7+D29</f>
        <v>2329286.1999999997</v>
      </c>
      <c r="E30" s="28">
        <f>D30/C30*100</f>
        <v>99.15650277757344</v>
      </c>
      <c r="F30" s="34"/>
    </row>
    <row r="35" spans="1:5" ht="45">
      <c r="A35" s="6" t="s">
        <v>8</v>
      </c>
      <c r="B35" s="7" t="s">
        <v>9</v>
      </c>
      <c r="C35" s="7" t="s">
        <v>11</v>
      </c>
      <c r="D35" s="69"/>
      <c r="E35" s="69"/>
    </row>
    <row r="36" spans="1:5" ht="13.5" customHeight="1">
      <c r="A36" s="74" t="s">
        <v>13</v>
      </c>
      <c r="B36" s="15"/>
      <c r="C36" s="15"/>
      <c r="D36" s="29"/>
      <c r="E36" s="29"/>
    </row>
    <row r="37" spans="1:5" ht="25.5">
      <c r="A37" s="11" t="s">
        <v>14</v>
      </c>
      <c r="B37" s="12" t="s">
        <v>15</v>
      </c>
      <c r="C37" s="13">
        <f>C38+C40+C42+C47+C50+C51+C52+C53+C54+C55+C56+C57+C58</f>
        <v>1447261.9999999998</v>
      </c>
      <c r="D37" s="70"/>
      <c r="E37" s="71"/>
    </row>
    <row r="38" spans="1:5" ht="25.5">
      <c r="A38" s="11" t="s">
        <v>14</v>
      </c>
      <c r="B38" s="12" t="s">
        <v>15</v>
      </c>
      <c r="C38" s="13">
        <f>C39+C41+C43+C48+C51+C52+C53+C54+C55+C56+C57+C58+C59</f>
        <v>756019.7999999999</v>
      </c>
      <c r="D38" s="70"/>
      <c r="E38" s="71"/>
    </row>
    <row r="39" spans="1:5" ht="15">
      <c r="A39" s="15" t="s">
        <v>16</v>
      </c>
      <c r="B39" s="12" t="s">
        <v>17</v>
      </c>
      <c r="C39" s="16">
        <f>C40</f>
        <v>570042.4</v>
      </c>
      <c r="D39" s="72"/>
      <c r="E39" s="71"/>
    </row>
    <row r="40" spans="1:5" ht="15" hidden="1">
      <c r="A40" s="17" t="s">
        <v>18</v>
      </c>
      <c r="B40" s="18" t="s">
        <v>19</v>
      </c>
      <c r="C40" s="16">
        <v>570042.4</v>
      </c>
      <c r="D40" s="72"/>
      <c r="E40" s="71"/>
    </row>
    <row r="41" spans="1:5" ht="38.25">
      <c r="A41" s="19" t="s">
        <v>20</v>
      </c>
      <c r="B41" s="12" t="s">
        <v>21</v>
      </c>
      <c r="C41" s="16">
        <f>C42</f>
        <v>56303.7</v>
      </c>
      <c r="D41" s="72"/>
      <c r="E41" s="71"/>
    </row>
    <row r="42" spans="1:5" ht="36.75" customHeight="1" hidden="1">
      <c r="A42" s="19" t="s">
        <v>22</v>
      </c>
      <c r="B42" s="18" t="s">
        <v>23</v>
      </c>
      <c r="C42" s="16">
        <v>56303.7</v>
      </c>
      <c r="D42" s="72"/>
      <c r="E42" s="71"/>
    </row>
    <row r="43" spans="1:5" ht="15">
      <c r="A43" s="19" t="s">
        <v>24</v>
      </c>
      <c r="B43" s="12" t="s">
        <v>25</v>
      </c>
      <c r="C43" s="14">
        <f>C44+C45+C46+C47</f>
        <v>62448.19999999999</v>
      </c>
      <c r="D43" s="71"/>
      <c r="E43" s="71"/>
    </row>
    <row r="44" spans="1:5" ht="25.5" hidden="1">
      <c r="A44" s="17" t="s">
        <v>26</v>
      </c>
      <c r="B44" s="18" t="s">
        <v>27</v>
      </c>
      <c r="C44" s="14">
        <v>48384.1</v>
      </c>
      <c r="D44" s="71"/>
      <c r="E44" s="71"/>
    </row>
    <row r="45" spans="1:5" ht="25.5" hidden="1">
      <c r="A45" s="17" t="s">
        <v>28</v>
      </c>
      <c r="B45" s="18" t="s">
        <v>29</v>
      </c>
      <c r="C45" s="16">
        <v>4264.7</v>
      </c>
      <c r="D45" s="72"/>
      <c r="E45" s="71"/>
    </row>
    <row r="46" spans="1:5" ht="15" hidden="1">
      <c r="A46" s="20" t="s">
        <v>30</v>
      </c>
      <c r="B46" s="18" t="s">
        <v>31</v>
      </c>
      <c r="C46" s="16">
        <v>2594.2</v>
      </c>
      <c r="D46" s="72"/>
      <c r="E46" s="71"/>
    </row>
    <row r="47" spans="1:5" ht="24.75" customHeight="1" hidden="1">
      <c r="A47" s="20" t="s">
        <v>32</v>
      </c>
      <c r="B47" s="18" t="s">
        <v>33</v>
      </c>
      <c r="C47" s="16">
        <v>7205.2</v>
      </c>
      <c r="D47" s="72"/>
      <c r="E47" s="71"/>
    </row>
    <row r="48" spans="1:5" ht="15">
      <c r="A48" s="21" t="s">
        <v>34</v>
      </c>
      <c r="B48" s="12" t="s">
        <v>35</v>
      </c>
      <c r="C48" s="14">
        <f>C49+C50</f>
        <v>21438.1</v>
      </c>
      <c r="D48" s="71"/>
      <c r="E48" s="71"/>
    </row>
    <row r="49" spans="1:5" ht="15" hidden="1">
      <c r="A49" s="17" t="s">
        <v>36</v>
      </c>
      <c r="B49" s="18" t="s">
        <v>37</v>
      </c>
      <c r="C49" s="16">
        <v>7699.8</v>
      </c>
      <c r="D49" s="72"/>
      <c r="E49" s="71"/>
    </row>
    <row r="50" spans="1:5" ht="15" hidden="1">
      <c r="A50" s="22" t="s">
        <v>38</v>
      </c>
      <c r="B50" s="18" t="s">
        <v>39</v>
      </c>
      <c r="C50" s="16">
        <v>13738.3</v>
      </c>
      <c r="D50" s="72"/>
      <c r="E50" s="71"/>
    </row>
    <row r="51" spans="1:5" ht="15">
      <c r="A51" s="19" t="s">
        <v>40</v>
      </c>
      <c r="B51" s="12" t="s">
        <v>41</v>
      </c>
      <c r="C51" s="13">
        <v>10386.5</v>
      </c>
      <c r="D51" s="70"/>
      <c r="E51" s="71"/>
    </row>
    <row r="52" spans="1:5" ht="38.25">
      <c r="A52" s="23" t="s">
        <v>42</v>
      </c>
      <c r="B52" s="12" t="s">
        <v>43</v>
      </c>
      <c r="C52" s="14">
        <v>0</v>
      </c>
      <c r="D52" s="71"/>
      <c r="E52" s="71"/>
    </row>
    <row r="53" spans="1:5" ht="38.25">
      <c r="A53" s="23" t="s">
        <v>44</v>
      </c>
      <c r="B53" s="12" t="s">
        <v>45</v>
      </c>
      <c r="C53" s="14">
        <v>10820.9</v>
      </c>
      <c r="D53" s="71"/>
      <c r="E53" s="71"/>
    </row>
    <row r="54" spans="1:5" ht="25.5">
      <c r="A54" s="24" t="s">
        <v>46</v>
      </c>
      <c r="B54" s="12" t="s">
        <v>47</v>
      </c>
      <c r="C54" s="14">
        <v>1522.2</v>
      </c>
      <c r="D54" s="71"/>
      <c r="E54" s="71"/>
    </row>
    <row r="55" spans="1:5" ht="25.5">
      <c r="A55" s="25" t="s">
        <v>48</v>
      </c>
      <c r="B55" s="12" t="s">
        <v>49</v>
      </c>
      <c r="C55" s="14">
        <v>14882.1</v>
      </c>
      <c r="D55" s="71"/>
      <c r="E55" s="71"/>
    </row>
    <row r="56" spans="1:5" ht="25.5">
      <c r="A56" s="25" t="s">
        <v>50</v>
      </c>
      <c r="B56" s="12" t="s">
        <v>51</v>
      </c>
      <c r="C56" s="14">
        <v>3510.4</v>
      </c>
      <c r="D56" s="71"/>
      <c r="E56" s="71"/>
    </row>
    <row r="57" spans="1:5" ht="15">
      <c r="A57" s="25" t="s">
        <v>52</v>
      </c>
      <c r="B57" s="12" t="s">
        <v>53</v>
      </c>
      <c r="C57" s="14">
        <v>0</v>
      </c>
      <c r="D57" s="71"/>
      <c r="E57" s="71"/>
    </row>
    <row r="58" spans="1:5" ht="15">
      <c r="A58" s="25" t="s">
        <v>54</v>
      </c>
      <c r="B58" s="12" t="s">
        <v>55</v>
      </c>
      <c r="C58" s="14">
        <v>2830.5</v>
      </c>
      <c r="D58" s="71"/>
      <c r="E58" s="71"/>
    </row>
    <row r="59" spans="1:5" ht="15">
      <c r="A59" s="25" t="s">
        <v>56</v>
      </c>
      <c r="B59" s="12" t="s">
        <v>57</v>
      </c>
      <c r="C59" s="14">
        <v>1834.8</v>
      </c>
      <c r="D59" s="71"/>
      <c r="E59" s="71"/>
    </row>
    <row r="60" spans="1:5" ht="15">
      <c r="A60" s="25" t="s">
        <v>58</v>
      </c>
      <c r="B60" s="12" t="s">
        <v>59</v>
      </c>
      <c r="C60" s="14">
        <v>1573266.4</v>
      </c>
      <c r="D60" s="71"/>
      <c r="E60" s="71"/>
    </row>
    <row r="61" spans="1:5" ht="15">
      <c r="A61" s="75" t="s">
        <v>60</v>
      </c>
      <c r="B61" s="76"/>
      <c r="C61" s="28">
        <f>C38+C60</f>
        <v>2329286.1999999997</v>
      </c>
      <c r="D61" s="73"/>
      <c r="E61" s="73"/>
    </row>
  </sheetData>
  <sheetProtection/>
  <mergeCells count="3">
    <mergeCell ref="A1:E1"/>
    <mergeCell ref="H1:R1"/>
    <mergeCell ref="A2:E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25">
      <selection activeCell="C50" sqref="C50"/>
    </sheetView>
  </sheetViews>
  <sheetFormatPr defaultColWidth="9.140625" defaultRowHeight="15"/>
  <cols>
    <col min="1" max="1" width="31.8515625" style="0" customWidth="1"/>
    <col min="2" max="2" width="44.421875" style="0" customWidth="1"/>
    <col min="3" max="3" width="15.421875" style="0" customWidth="1"/>
    <col min="4" max="4" width="14.140625" style="0" customWidth="1"/>
    <col min="5" max="5" width="13.140625" style="0" customWidth="1"/>
    <col min="11" max="11" width="37.57421875" style="0" customWidth="1"/>
    <col min="12" max="12" width="15.7109375" style="0" customWidth="1"/>
    <col min="13" max="13" width="25.7109375" style="0" customWidth="1"/>
    <col min="14" max="14" width="14.140625" style="0" customWidth="1"/>
    <col min="15" max="15" width="19.7109375" style="0" customWidth="1"/>
    <col min="16" max="16" width="24.57421875" style="0" customWidth="1"/>
  </cols>
  <sheetData>
    <row r="1" spans="1:18" ht="27" customHeight="1">
      <c r="A1" s="53" t="s">
        <v>101</v>
      </c>
      <c r="B1" s="53"/>
      <c r="C1" s="53"/>
      <c r="D1" s="53"/>
      <c r="E1" s="53"/>
      <c r="H1" s="55" t="s">
        <v>100</v>
      </c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5" ht="23.25" customHeight="1">
      <c r="A2" s="54" t="s">
        <v>98</v>
      </c>
      <c r="B2" s="54"/>
      <c r="C2" s="54"/>
      <c r="D2" s="54"/>
      <c r="E2" s="54"/>
    </row>
    <row r="4" spans="1:9" s="39" customFormat="1" ht="39.75" customHeight="1">
      <c r="A4" s="35" t="s">
        <v>62</v>
      </c>
      <c r="B4" s="35" t="s">
        <v>63</v>
      </c>
      <c r="C4" s="35" t="s">
        <v>64</v>
      </c>
      <c r="D4" s="35" t="s">
        <v>11</v>
      </c>
      <c r="E4" s="35" t="s">
        <v>65</v>
      </c>
      <c r="F4" s="36"/>
      <c r="G4" s="37"/>
      <c r="H4" s="37"/>
      <c r="I4" s="38"/>
    </row>
    <row r="5" spans="1:7" ht="15">
      <c r="A5" s="40" t="s">
        <v>66</v>
      </c>
      <c r="B5" s="41" t="s">
        <v>67</v>
      </c>
      <c r="C5" s="49">
        <v>160273.5337</v>
      </c>
      <c r="D5" s="49">
        <v>154912.3401</v>
      </c>
      <c r="E5" s="42">
        <f>D5/C5*100</f>
        <v>96.6549726107399</v>
      </c>
      <c r="F5" s="34"/>
      <c r="G5" s="34"/>
    </row>
    <row r="6" spans="1:6" ht="15">
      <c r="A6" s="40" t="s">
        <v>68</v>
      </c>
      <c r="B6" s="41" t="s">
        <v>69</v>
      </c>
      <c r="C6" s="49">
        <v>3667.2</v>
      </c>
      <c r="D6" s="49">
        <v>3667.2</v>
      </c>
      <c r="E6" s="42">
        <f aca="true" t="shared" si="0" ref="E6:E17">D6/C6*100</f>
        <v>100</v>
      </c>
      <c r="F6" s="34"/>
    </row>
    <row r="7" spans="1:17" ht="25.5">
      <c r="A7" s="40" t="s">
        <v>70</v>
      </c>
      <c r="B7" s="41" t="s">
        <v>71</v>
      </c>
      <c r="C7" s="49">
        <v>26172.8173</v>
      </c>
      <c r="D7" s="49">
        <v>23762.6235</v>
      </c>
      <c r="E7" s="42">
        <f t="shared" si="0"/>
        <v>90.79123285669365</v>
      </c>
      <c r="F7" s="34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</row>
    <row r="8" spans="1:7" ht="15">
      <c r="A8" s="40" t="s">
        <v>72</v>
      </c>
      <c r="B8" s="41" t="s">
        <v>73</v>
      </c>
      <c r="C8" s="49">
        <v>119463.72</v>
      </c>
      <c r="D8" s="49">
        <v>111864.7421</v>
      </c>
      <c r="E8" s="42">
        <f t="shared" si="0"/>
        <v>93.63909151665459</v>
      </c>
      <c r="F8" s="34"/>
      <c r="G8" s="34"/>
    </row>
    <row r="9" spans="1:7" ht="15">
      <c r="A9" s="40" t="s">
        <v>74</v>
      </c>
      <c r="B9" s="41" t="s">
        <v>75</v>
      </c>
      <c r="C9" s="49">
        <v>241727.8915</v>
      </c>
      <c r="D9" s="49">
        <v>208435.9008</v>
      </c>
      <c r="E9" s="42">
        <f t="shared" si="0"/>
        <v>86.22749303218077</v>
      </c>
      <c r="F9" s="34"/>
      <c r="G9" s="34"/>
    </row>
    <row r="10" spans="1:7" ht="15">
      <c r="A10" s="40" t="s">
        <v>76</v>
      </c>
      <c r="B10" s="41" t="s">
        <v>77</v>
      </c>
      <c r="C10" s="49">
        <v>10319.4645</v>
      </c>
      <c r="D10" s="49">
        <v>10221.5494</v>
      </c>
      <c r="E10" s="42">
        <f t="shared" si="0"/>
        <v>99.05116103650533</v>
      </c>
      <c r="F10" s="34"/>
      <c r="G10" s="34"/>
    </row>
    <row r="11" spans="1:7" ht="15">
      <c r="A11" s="40" t="s">
        <v>78</v>
      </c>
      <c r="B11" s="41" t="s">
        <v>79</v>
      </c>
      <c r="C11" s="49">
        <v>1410424.2533</v>
      </c>
      <c r="D11" s="50">
        <v>1391787.60409</v>
      </c>
      <c r="E11" s="42">
        <f t="shared" si="0"/>
        <v>98.67864940875802</v>
      </c>
      <c r="F11" s="34"/>
      <c r="G11" s="34"/>
    </row>
    <row r="12" spans="1:7" ht="15">
      <c r="A12" s="40" t="s">
        <v>80</v>
      </c>
      <c r="B12" s="41" t="s">
        <v>81</v>
      </c>
      <c r="C12" s="49">
        <v>198331.827</v>
      </c>
      <c r="D12" s="50">
        <v>198276.4852</v>
      </c>
      <c r="E12" s="42">
        <f t="shared" si="0"/>
        <v>99.97209635950159</v>
      </c>
      <c r="F12" s="34"/>
      <c r="G12" s="34"/>
    </row>
    <row r="13" spans="1:7" ht="15">
      <c r="A13" s="40" t="s">
        <v>82</v>
      </c>
      <c r="B13" s="41" t="s">
        <v>83</v>
      </c>
      <c r="C13" s="49">
        <v>0</v>
      </c>
      <c r="D13" s="51">
        <v>0</v>
      </c>
      <c r="E13" s="42">
        <v>0</v>
      </c>
      <c r="F13" s="34"/>
      <c r="G13" s="34"/>
    </row>
    <row r="14" spans="1:7" ht="15">
      <c r="A14" s="40" t="s">
        <v>84</v>
      </c>
      <c r="B14" s="41" t="s">
        <v>85</v>
      </c>
      <c r="C14" s="49">
        <v>289710.413</v>
      </c>
      <c r="D14" s="49">
        <v>275764.0589</v>
      </c>
      <c r="E14" s="42">
        <f t="shared" si="0"/>
        <v>95.18610534030063</v>
      </c>
      <c r="F14" s="34"/>
      <c r="G14" s="34"/>
    </row>
    <row r="15" spans="1:7" ht="15">
      <c r="A15" s="40" t="s">
        <v>86</v>
      </c>
      <c r="B15" s="41" t="s">
        <v>87</v>
      </c>
      <c r="C15" s="49">
        <v>49459.903</v>
      </c>
      <c r="D15" s="49">
        <v>48658.6116</v>
      </c>
      <c r="E15" s="42">
        <f t="shared" si="0"/>
        <v>98.37991716239314</v>
      </c>
      <c r="F15" s="34"/>
      <c r="G15" s="34"/>
    </row>
    <row r="16" spans="1:7" ht="15">
      <c r="A16" s="40" t="s">
        <v>88</v>
      </c>
      <c r="B16" s="41" t="s">
        <v>89</v>
      </c>
      <c r="C16" s="49">
        <v>3210.639</v>
      </c>
      <c r="D16" s="49">
        <v>3210.639</v>
      </c>
      <c r="E16" s="42">
        <f t="shared" si="0"/>
        <v>100</v>
      </c>
      <c r="F16" s="34"/>
      <c r="G16" s="34"/>
    </row>
    <row r="17" spans="1:7" ht="25.5">
      <c r="A17" s="40" t="s">
        <v>90</v>
      </c>
      <c r="B17" s="41" t="s">
        <v>91</v>
      </c>
      <c r="C17" s="49">
        <v>3</v>
      </c>
      <c r="D17" s="49">
        <v>2.5925</v>
      </c>
      <c r="E17" s="42">
        <f t="shared" si="0"/>
        <v>86.41666666666666</v>
      </c>
      <c r="F17" s="34"/>
      <c r="G17" s="34"/>
    </row>
    <row r="18" spans="1:7" ht="25.5">
      <c r="A18" s="40" t="s">
        <v>92</v>
      </c>
      <c r="B18" s="41" t="s">
        <v>93</v>
      </c>
      <c r="C18" s="49">
        <v>0</v>
      </c>
      <c r="D18" s="42">
        <v>0</v>
      </c>
      <c r="E18" s="42">
        <v>0</v>
      </c>
      <c r="F18" s="34"/>
      <c r="G18" s="34"/>
    </row>
    <row r="19" spans="1:7" ht="18" customHeight="1">
      <c r="A19" s="43" t="s">
        <v>94</v>
      </c>
      <c r="B19" s="44"/>
      <c r="C19" s="52">
        <f>SUM(C5:C18)</f>
        <v>2512764.6623</v>
      </c>
      <c r="D19" s="52">
        <f>SUM(D5:D18)</f>
        <v>2430564.34719</v>
      </c>
      <c r="E19" s="52">
        <f>D19/C19*100</f>
        <v>96.7286902612376</v>
      </c>
      <c r="F19" s="34"/>
      <c r="G19" s="34"/>
    </row>
    <row r="20" spans="1:7" ht="15">
      <c r="A20" s="34"/>
      <c r="B20" s="34"/>
      <c r="C20" s="34"/>
      <c r="D20" s="34"/>
      <c r="E20" s="34"/>
      <c r="F20" s="34"/>
      <c r="G20" s="34"/>
    </row>
    <row r="21" spans="3:7" ht="15">
      <c r="C21" s="34"/>
      <c r="D21" s="34"/>
      <c r="E21" s="34"/>
      <c r="F21" s="34"/>
      <c r="G21" s="34"/>
    </row>
    <row r="22" spans="1:7" ht="15">
      <c r="A22" s="45"/>
      <c r="C22" s="46"/>
      <c r="D22" s="46"/>
      <c r="E22" s="34"/>
      <c r="F22" s="34"/>
      <c r="G22" s="34"/>
    </row>
    <row r="23" spans="1:7" ht="45">
      <c r="A23" s="35" t="s">
        <v>62</v>
      </c>
      <c r="B23" s="35" t="s">
        <v>63</v>
      </c>
      <c r="C23" s="68" t="s">
        <v>11</v>
      </c>
      <c r="D23" s="47"/>
      <c r="E23" s="47"/>
      <c r="F23" s="34"/>
      <c r="G23" s="34"/>
    </row>
    <row r="24" spans="1:7" ht="15">
      <c r="A24" s="40" t="s">
        <v>66</v>
      </c>
      <c r="B24" s="41" t="s">
        <v>67</v>
      </c>
      <c r="C24" s="65">
        <v>154912.3401</v>
      </c>
      <c r="D24" s="57"/>
      <c r="E24" s="58"/>
      <c r="F24" s="34"/>
      <c r="G24" s="34"/>
    </row>
    <row r="25" spans="1:7" ht="15">
      <c r="A25" s="40" t="s">
        <v>68</v>
      </c>
      <c r="B25" s="41" t="s">
        <v>69</v>
      </c>
      <c r="C25" s="65">
        <v>3667.2</v>
      </c>
      <c r="D25" s="57"/>
      <c r="E25" s="58"/>
      <c r="F25" s="34"/>
      <c r="G25" s="34"/>
    </row>
    <row r="26" spans="1:7" ht="25.5">
      <c r="A26" s="40" t="s">
        <v>70</v>
      </c>
      <c r="B26" s="41" t="s">
        <v>71</v>
      </c>
      <c r="C26" s="65">
        <v>23762.6235</v>
      </c>
      <c r="D26" s="57"/>
      <c r="E26" s="58"/>
      <c r="F26" s="34"/>
      <c r="G26" s="34"/>
    </row>
    <row r="27" spans="1:7" ht="15">
      <c r="A27" s="40" t="s">
        <v>72</v>
      </c>
      <c r="B27" s="41" t="s">
        <v>73</v>
      </c>
      <c r="C27" s="65">
        <v>111864.7421</v>
      </c>
      <c r="D27" s="57"/>
      <c r="E27" s="58"/>
      <c r="F27" s="34"/>
      <c r="G27" s="34"/>
    </row>
    <row r="28" spans="1:5" ht="15">
      <c r="A28" s="40" t="s">
        <v>74</v>
      </c>
      <c r="B28" s="41" t="s">
        <v>75</v>
      </c>
      <c r="C28" s="65">
        <v>208435.9008</v>
      </c>
      <c r="D28" s="57"/>
      <c r="E28" s="58"/>
    </row>
    <row r="29" spans="1:5" ht="15">
      <c r="A29" s="40" t="s">
        <v>76</v>
      </c>
      <c r="B29" s="41" t="s">
        <v>77</v>
      </c>
      <c r="C29" s="65">
        <v>10221.5494</v>
      </c>
      <c r="D29" s="57"/>
      <c r="E29" s="58"/>
    </row>
    <row r="30" spans="1:5" ht="15">
      <c r="A30" s="40" t="s">
        <v>78</v>
      </c>
      <c r="B30" s="41" t="s">
        <v>79</v>
      </c>
      <c r="C30" s="66">
        <v>1391787.60409</v>
      </c>
      <c r="D30" s="59"/>
      <c r="E30" s="58"/>
    </row>
    <row r="31" spans="1:5" ht="15">
      <c r="A31" s="40" t="s">
        <v>80</v>
      </c>
      <c r="B31" s="41" t="s">
        <v>81</v>
      </c>
      <c r="C31" s="66">
        <v>198276.4852</v>
      </c>
      <c r="D31" s="59"/>
      <c r="E31" s="58"/>
    </row>
    <row r="32" spans="1:5" ht="15">
      <c r="A32" s="40" t="s">
        <v>82</v>
      </c>
      <c r="B32" s="41" t="s">
        <v>83</v>
      </c>
      <c r="C32" s="51">
        <v>0</v>
      </c>
      <c r="D32" s="60"/>
      <c r="E32" s="58"/>
    </row>
    <row r="33" spans="1:5" ht="15">
      <c r="A33" s="40" t="s">
        <v>84</v>
      </c>
      <c r="B33" s="41" t="s">
        <v>85</v>
      </c>
      <c r="C33" s="65">
        <v>275764.0589</v>
      </c>
      <c r="D33" s="57"/>
      <c r="E33" s="58"/>
    </row>
    <row r="34" spans="1:5" ht="15">
      <c r="A34" s="40" t="s">
        <v>86</v>
      </c>
      <c r="B34" s="41" t="s">
        <v>87</v>
      </c>
      <c r="C34" s="65">
        <v>48658.6116</v>
      </c>
      <c r="D34" s="57"/>
      <c r="E34" s="58"/>
    </row>
    <row r="35" spans="1:5" ht="15">
      <c r="A35" s="40" t="s">
        <v>88</v>
      </c>
      <c r="B35" s="41" t="s">
        <v>89</v>
      </c>
      <c r="C35" s="65">
        <v>3210.639</v>
      </c>
      <c r="D35" s="57"/>
      <c r="E35" s="58"/>
    </row>
    <row r="36" spans="1:5" ht="25.5">
      <c r="A36" s="40" t="s">
        <v>90</v>
      </c>
      <c r="B36" s="41" t="s">
        <v>91</v>
      </c>
      <c r="C36" s="65">
        <v>2.5925</v>
      </c>
      <c r="D36" s="57"/>
      <c r="E36" s="58"/>
    </row>
    <row r="37" spans="1:5" ht="25.5">
      <c r="A37" s="40" t="s">
        <v>92</v>
      </c>
      <c r="B37" s="41" t="s">
        <v>93</v>
      </c>
      <c r="C37" s="42">
        <v>0</v>
      </c>
      <c r="D37" s="58"/>
      <c r="E37" s="58"/>
    </row>
    <row r="38" spans="1:5" ht="15">
      <c r="A38" s="63" t="s">
        <v>94</v>
      </c>
      <c r="B38" s="64"/>
      <c r="C38" s="67">
        <f>SUM(C24:C37)</f>
        <v>2430564.34719</v>
      </c>
      <c r="D38" s="61"/>
      <c r="E38" s="61"/>
    </row>
    <row r="39" spans="4:5" ht="15">
      <c r="D39" s="62"/>
      <c r="E39" s="62"/>
    </row>
  </sheetData>
  <sheetProtection/>
  <mergeCells count="4">
    <mergeCell ref="A1:E1"/>
    <mergeCell ref="H1:R1"/>
    <mergeCell ref="A2:E2"/>
    <mergeCell ref="G7:Q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Шиленко</dc:creator>
  <cp:keywords/>
  <dc:description/>
  <cp:lastModifiedBy>Ольга С. Бакланова</cp:lastModifiedBy>
  <dcterms:created xsi:type="dcterms:W3CDTF">2019-10-07T10:37:48Z</dcterms:created>
  <dcterms:modified xsi:type="dcterms:W3CDTF">2022-02-01T04:52:34Z</dcterms:modified>
  <cp:category/>
  <cp:version/>
  <cp:contentType/>
  <cp:contentStatus/>
</cp:coreProperties>
</file>