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095" windowWidth="13230" windowHeight="6600" activeTab="3"/>
  </bookViews>
  <sheets>
    <sheet name="СВОД 01.04.2023" sheetId="1" r:id="rId1"/>
    <sheet name="Структура" sheetId="2" r:id="rId2"/>
    <sheet name="Доходы" sheetId="3" r:id="rId3"/>
    <sheet name="Расходы" sheetId="4" r:id="rId4"/>
  </sheets>
  <definedNames>
    <definedName name="_xlnm.Print_Area" localSheetId="2">'Доходы'!$A$1:$O$43</definedName>
    <definedName name="_xlnm.Print_Area" localSheetId="3">'Расходы'!$A$1:$S$26</definedName>
    <definedName name="_xlnm.Print_Area" localSheetId="0">'СВОД 01.04.2023'!$A$1:$E$46</definedName>
    <definedName name="_xlnm.Print_Area" localSheetId="1">'Структура'!$A$1:$C$46</definedName>
  </definedNames>
  <calcPr fullCalcOnLoad="1"/>
</workbook>
</file>

<file path=xl/sharedStrings.xml><?xml version="1.0" encoding="utf-8"?>
<sst xmlns="http://schemas.openxmlformats.org/spreadsheetml/2006/main" count="139" uniqueCount="102">
  <si>
    <t>0100</t>
  </si>
  <si>
    <t>0200</t>
  </si>
  <si>
    <t>0300</t>
  </si>
  <si>
    <t>0400</t>
  </si>
  <si>
    <t>0500</t>
  </si>
  <si>
    <t>0600</t>
  </si>
  <si>
    <t>0700</t>
  </si>
  <si>
    <t>1000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</si>
  <si>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</si>
  <si>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</si>
  <si>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</si>
  <si>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</si>
  <si>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</si>
  <si>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</si>
  <si>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</si>
  <si>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Социальная политика</t>
  </si>
  <si>
    <t>Налог на доходы физических лиц</t>
  </si>
  <si>
    <t>Единый налог на вмененный доход для отдельных видов деятельности</t>
  </si>
  <si>
    <t>Единый сельскохозяйственный налог</t>
  </si>
  <si>
    <t xml:space="preserve">Земельный налог </t>
  </si>
  <si>
    <t>Государственная пошлина</t>
  </si>
  <si>
    <t>Задолженность и перерасчеты по отмененным налогам, сборам и иным обязательным платежам</t>
  </si>
  <si>
    <t>Штрафы, санкции, возмещение ущерба</t>
  </si>
  <si>
    <t>Прочие неналоговые доходы</t>
  </si>
  <si>
    <t>Налог на имущество физических лиц</t>
  </si>
  <si>
    <t>ИСПОЛНЕНИЕ БЮДЖЕТА</t>
  </si>
  <si>
    <t xml:space="preserve">Код бюджетной классификации </t>
  </si>
  <si>
    <t>Фактическое исполнение, тыс.руб.</t>
  </si>
  <si>
    <t>ДОХОДЫ</t>
  </si>
  <si>
    <t>000 100 00000 00 0000 000</t>
  </si>
  <si>
    <t>ВСЕГО ПО ДОХОДАМ</t>
  </si>
  <si>
    <t>000 101 00000 00 0000 000</t>
  </si>
  <si>
    <t>Налоги на прибыль, доходы</t>
  </si>
  <si>
    <t>182 101 02000 01 0000 110</t>
  </si>
  <si>
    <t>000 105 00000 00 0000 000</t>
  </si>
  <si>
    <t>Налоги на совокупный доход</t>
  </si>
  <si>
    <t xml:space="preserve">Налоги на имущество </t>
  </si>
  <si>
    <t>000 106 00000 00 0000 000</t>
  </si>
  <si>
    <t>000 108 00000 00 0000 000</t>
  </si>
  <si>
    <t>000 109 00000 00 0000 000</t>
  </si>
  <si>
    <t>000 111 00000 00 0000 000</t>
  </si>
  <si>
    <t>182 106 01000 00 0000 110</t>
  </si>
  <si>
    <t>182 106 06000 00 0000 110</t>
  </si>
  <si>
    <t>Доходы от использования имущества, находящегося в государственной и муниципальной собственности</t>
  </si>
  <si>
    <t>000 112 00000 00 0000 000</t>
  </si>
  <si>
    <t>Платежи при пользовании природными ресурсами</t>
  </si>
  <si>
    <t>Доходы от оказания платных услуг и компенсация затрат государства</t>
  </si>
  <si>
    <t>000 113 00000 00 0000 000</t>
  </si>
  <si>
    <t>000 114 00000 00 0000 000</t>
  </si>
  <si>
    <t>Доходы от продажи материальных и нематериальных активов</t>
  </si>
  <si>
    <t>000 116 00000 00 0000 000</t>
  </si>
  <si>
    <t>000 117 00000 00 0000 000</t>
  </si>
  <si>
    <t>000 200 00000 00 0000 000</t>
  </si>
  <si>
    <t>РАСХОДЫ</t>
  </si>
  <si>
    <t>Код раздела</t>
  </si>
  <si>
    <t>Наименование раздела</t>
  </si>
  <si>
    <t>План года, тыс.руб.</t>
  </si>
  <si>
    <t>% исполнения от плана</t>
  </si>
  <si>
    <t>ВСЕГО ПО РАСХОДАМ</t>
  </si>
  <si>
    <t>182 105 02000 00 0000 110*</t>
  </si>
  <si>
    <t>182 105 03000 00 0000 110*</t>
  </si>
  <si>
    <t>Культура и кинематография</t>
  </si>
  <si>
    <t>Физическая культура и спорт</t>
  </si>
  <si>
    <t>Средства массовой информации</t>
  </si>
  <si>
    <t>Обслуживание государственного и муниципального долга</t>
  </si>
  <si>
    <t>Наименование кода поступлений в бюджет,группы, подгруппы</t>
  </si>
  <si>
    <t>% исполнения</t>
  </si>
  <si>
    <t>Утверждено решением Думы на год, тыс.руб.</t>
  </si>
  <si>
    <t>НАЛОГОВЫЕ И НЕНАЛОГОВЫЕ ДОХОДЫ (СОБСТВЕННЫЕ ДОХОДЫ)</t>
  </si>
  <si>
    <t>000 115 00000 00 0000 000</t>
  </si>
  <si>
    <t>Административные платежи и сборы</t>
  </si>
  <si>
    <t>БЕЗВОЗМЕЗДНЫЕ ПОСТУПЛЕНИЯ</t>
  </si>
  <si>
    <t>1100</t>
  </si>
  <si>
    <t>1200</t>
  </si>
  <si>
    <t>1300</t>
  </si>
  <si>
    <t>0800</t>
  </si>
  <si>
    <t>1400</t>
  </si>
  <si>
    <t>Межбюджетные трансферты общего характера бюджетам субъектов РФ и МО</t>
  </si>
  <si>
    <t>0900</t>
  </si>
  <si>
    <t>Здравоохранение</t>
  </si>
  <si>
    <t>182 105 04000 00 0000 110*</t>
  </si>
  <si>
    <t>Налог, взимаемый в связи с применением патентной системы налогообложения</t>
  </si>
  <si>
    <t>000 103 00000 00 0000 000</t>
  </si>
  <si>
    <t>000 103 02000 01 0000 110</t>
  </si>
  <si>
    <t>Налоги на товары (работы, услуги), реализуемые на территории Российской Федерации</t>
  </si>
  <si>
    <t>182 105 01000 00 0000 110*</t>
  </si>
  <si>
    <t>Налог, взимаемый в связи с применением упрощенной системы налогообложения</t>
  </si>
  <si>
    <t xml:space="preserve"> Акцизы по подакцизным товарам (продукции), производимые на территории Российской Федерации</t>
  </si>
  <si>
    <t>Наименование показателя</t>
  </si>
  <si>
    <t>Доходы</t>
  </si>
  <si>
    <t>Расходы</t>
  </si>
  <si>
    <t>Дефицит (-), профицит (+)</t>
  </si>
  <si>
    <t>Информация по исполнению бюджета Артемовского городского округа за 1 кв.2023 года</t>
  </si>
  <si>
    <t>Артемовского городского округа за 1 квартал 2023 года</t>
  </si>
  <si>
    <t>Всего</t>
  </si>
  <si>
    <t>Исполнение бюджета  Артемовского городского округа за 1 квартал 2023 года (доходы)</t>
  </si>
  <si>
    <t>Исполнение бюджета  Артемовского городского округа за 1 квартал 2023 года (расходы)</t>
  </si>
  <si>
    <t>тыс. руб.</t>
  </si>
  <si>
    <t>План на 2023</t>
  </si>
  <si>
    <t>Исполнение на 31.03.2023</t>
  </si>
  <si>
    <t>План</t>
  </si>
  <si>
    <t>Факт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</si>
</sst>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"/>
    <numFmt numFmtId="178" formatCode="#,##0.0"/>
    <numFmt numFmtId="179" formatCode="#,##0.0;[Red]#,##0.0"/>
    <numFmt numFmtId="180" formatCode="_(* #,##0_);_(* \(#,##0\);_(* &quot;-&quot;_);_(@_)"/>
    <numFmt numFmtId="181" formatCode="_(&quot;$&quot;* #,##0_);_(&quot;$&quot;* \(#,##0\);_(&quot;$&quot;* &quot;-&quot;_);_(@_)"/>
    <numFmt numFmtId="182" formatCode="_(* #,##0.00_);_(* \(#,##0.00\);_(* &quot;-&quot;??_);_(@_)"/>
    <numFmt numFmtId="183" formatCode="_(&quot;$&quot;* #,##0.00_);_(&quot;$&quot;* \(#,##0.00\);_(&quot;$&quot;* &quot;-&quot;??_);_(@_)"/>
    <numFmt numFmtId="184" formatCode="#,##0.00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#,##0.0_р_.;\-#,##0.0_р_."/>
    <numFmt numFmtId="190" formatCode="_-* #,##0.0_р_._-;\-* #,##0.0_р_._-;_-* &quot;-&quot;??_р_._-;_-@_-"/>
  </numFmts>
  <fonts count="61">
    <font>
      <sz val="10"/>
      <name val="Arial Cyr"/>
      <family val="0"/>
    </font>
    <font>
      <sz val="14"/>
      <name val="Times New Roman"/>
      <family val="1"/>
    </font>
    <font>
      <b/>
      <sz val="10"/>
      <name val="Arial Cyr"/>
      <family val="0"/>
    </font>
    <font>
      <sz val="8"/>
      <name val="Arial Cyr"/>
      <family val="0"/>
    </font>
    <font>
      <sz val="10"/>
      <name val="MS Sans Serif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 Cyr"/>
      <family val="0"/>
    </font>
    <font>
      <i/>
      <sz val="10"/>
      <name val="Arial"/>
      <family val="2"/>
    </font>
    <font>
      <i/>
      <sz val="10"/>
      <name val="Arial Cyr"/>
      <family val="0"/>
    </font>
    <font>
      <sz val="11"/>
      <name val="Calibri"/>
      <family val="2"/>
    </font>
    <font>
      <sz val="14"/>
      <color indexed="8"/>
      <name val="Liberation Serif"/>
      <family val="1"/>
    </font>
    <font>
      <sz val="10"/>
      <color indexed="8"/>
      <name val="Calibri"/>
      <family val="2"/>
    </font>
    <font>
      <sz val="10"/>
      <color indexed="8"/>
      <name val="Liberation Serif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 CYR"/>
      <family val="0"/>
    </font>
    <font>
      <sz val="10"/>
      <color indexed="8"/>
      <name val="Arial Cyr"/>
      <family val="0"/>
    </font>
    <font>
      <b/>
      <sz val="12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"/>
      <family val="2"/>
    </font>
    <font>
      <sz val="11"/>
      <color indexed="8"/>
      <name val="Liberation Serif"/>
      <family val="1"/>
    </font>
    <font>
      <b/>
      <sz val="14"/>
      <color indexed="8"/>
      <name val="Liberation Serif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Arial CYR"/>
      <family val="0"/>
    </font>
    <font>
      <sz val="10"/>
      <color rgb="FF000000"/>
      <name val="Arial Cyr"/>
      <family val="0"/>
    </font>
    <font>
      <b/>
      <sz val="12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Arial"/>
      <family val="2"/>
    </font>
    <font>
      <sz val="14"/>
      <color theme="1"/>
      <name val="Liberation Serif"/>
      <family val="1"/>
    </font>
    <font>
      <sz val="11"/>
      <color theme="1"/>
      <name val="Liberation Serif"/>
      <family val="1"/>
    </font>
    <font>
      <b/>
      <sz val="14"/>
      <color theme="1"/>
      <name val="Liberation Serif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rgb="FF000000"/>
      </right>
      <top style="thin"/>
      <bottom style="thin"/>
    </border>
  </borders>
  <cellStyleXfs count="1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5" fontId="39" fillId="19" borderId="1">
      <alignment horizontal="right" vertical="top" shrinkToFit="1"/>
      <protection/>
    </xf>
    <xf numFmtId="5" fontId="40" fillId="0" borderId="1">
      <alignment horizontal="right" vertical="top" shrinkToFit="1"/>
      <protection/>
    </xf>
    <xf numFmtId="178" fontId="39" fillId="20" borderId="1">
      <alignment horizontal="right" vertical="top" shrinkToFit="1"/>
      <protection/>
    </xf>
    <xf numFmtId="178" fontId="39" fillId="19" borderId="1">
      <alignment horizontal="right" vertical="top" shrinkToFit="1"/>
      <protection/>
    </xf>
    <xf numFmtId="178" fontId="40" fillId="0" borderId="1">
      <alignment horizontal="right" vertical="top" shrinkToFit="1"/>
      <protection/>
    </xf>
    <xf numFmtId="0" fontId="40" fillId="0" borderId="0">
      <alignment/>
      <protection/>
    </xf>
    <xf numFmtId="0" fontId="40" fillId="0" borderId="0">
      <alignment/>
      <protection/>
    </xf>
    <xf numFmtId="0" fontId="10" fillId="0" borderId="0">
      <alignment/>
      <protection/>
    </xf>
    <xf numFmtId="0" fontId="40" fillId="21" borderId="0">
      <alignment/>
      <protection/>
    </xf>
    <xf numFmtId="0" fontId="40" fillId="0" borderId="0">
      <alignment wrapText="1"/>
      <protection/>
    </xf>
    <xf numFmtId="0" fontId="40" fillId="0" borderId="0">
      <alignment/>
      <protection/>
    </xf>
    <xf numFmtId="0" fontId="41" fillId="0" borderId="0">
      <alignment horizontal="center" wrapText="1"/>
      <protection/>
    </xf>
    <xf numFmtId="0" fontId="41" fillId="0" borderId="0">
      <alignment horizontal="center"/>
      <protection/>
    </xf>
    <xf numFmtId="0" fontId="40" fillId="0" borderId="0">
      <alignment horizontal="right"/>
      <protection/>
    </xf>
    <xf numFmtId="0" fontId="40" fillId="21" borderId="2">
      <alignment/>
      <protection/>
    </xf>
    <xf numFmtId="0" fontId="40" fillId="0" borderId="1">
      <alignment horizontal="center" vertical="center" wrapText="1"/>
      <protection/>
    </xf>
    <xf numFmtId="0" fontId="40" fillId="21" borderId="3">
      <alignment/>
      <protection/>
    </xf>
    <xf numFmtId="49" fontId="40" fillId="0" borderId="1">
      <alignment horizontal="left" vertical="top" wrapText="1" indent="2"/>
      <protection/>
    </xf>
    <xf numFmtId="49" fontId="40" fillId="0" borderId="1">
      <alignment horizontal="center" vertical="top" shrinkToFit="1"/>
      <protection/>
    </xf>
    <xf numFmtId="4" fontId="40" fillId="0" borderId="1">
      <alignment horizontal="right" vertical="top" shrinkToFit="1"/>
      <protection/>
    </xf>
    <xf numFmtId="10" fontId="40" fillId="0" borderId="1">
      <alignment horizontal="right" vertical="top" shrinkToFit="1"/>
      <protection/>
    </xf>
    <xf numFmtId="0" fontId="40" fillId="21" borderId="3">
      <alignment shrinkToFit="1"/>
      <protection/>
    </xf>
    <xf numFmtId="0" fontId="39" fillId="0" borderId="1">
      <alignment horizontal="left"/>
      <protection/>
    </xf>
    <xf numFmtId="4" fontId="39" fillId="20" borderId="1">
      <alignment horizontal="right" vertical="top" shrinkToFit="1"/>
      <protection/>
    </xf>
    <xf numFmtId="10" fontId="39" fillId="20" borderId="1">
      <alignment horizontal="right" vertical="top" shrinkToFit="1"/>
      <protection/>
    </xf>
    <xf numFmtId="0" fontId="40" fillId="21" borderId="4">
      <alignment/>
      <protection/>
    </xf>
    <xf numFmtId="0" fontId="40" fillId="0" borderId="0">
      <alignment horizontal="left" wrapText="1"/>
      <protection/>
    </xf>
    <xf numFmtId="0" fontId="39" fillId="0" borderId="1">
      <alignment vertical="top" wrapText="1"/>
      <protection/>
    </xf>
    <xf numFmtId="4" fontId="39" fillId="19" borderId="1">
      <alignment horizontal="right" vertical="top" shrinkToFit="1"/>
      <protection/>
    </xf>
    <xf numFmtId="10" fontId="39" fillId="19" borderId="1">
      <alignment horizontal="right" vertical="top" shrinkToFit="1"/>
      <protection/>
    </xf>
    <xf numFmtId="0" fontId="40" fillId="21" borderId="3">
      <alignment horizontal="center"/>
      <protection/>
    </xf>
    <xf numFmtId="0" fontId="40" fillId="21" borderId="3">
      <alignment horizontal="left"/>
      <protection/>
    </xf>
    <xf numFmtId="0" fontId="40" fillId="21" borderId="4">
      <alignment horizontal="center"/>
      <protection/>
    </xf>
    <xf numFmtId="0" fontId="40" fillId="21" borderId="4">
      <alignment horizontal="left"/>
      <protection/>
    </xf>
    <xf numFmtId="4" fontId="39" fillId="19" borderId="1">
      <alignment horizontal="right" vertical="top" shrinkToFit="1"/>
      <protection/>
    </xf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2" fillId="28" borderId="5" applyNumberFormat="0" applyAlignment="0" applyProtection="0"/>
    <xf numFmtId="0" fontId="43" fillId="29" borderId="6" applyNumberFormat="0" applyAlignment="0" applyProtection="0"/>
    <xf numFmtId="0" fontId="44" fillId="29" borderId="5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10" applyNumberFormat="0" applyFill="0" applyAlignment="0" applyProtection="0"/>
    <xf numFmtId="0" fontId="49" fillId="30" borderId="11" applyNumberFormat="0" applyAlignment="0" applyProtection="0"/>
    <xf numFmtId="0" fontId="50" fillId="0" borderId="0" applyNumberFormat="0" applyFill="0" applyBorder="0" applyAlignment="0" applyProtection="0"/>
    <xf numFmtId="0" fontId="51" fillId="31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4" fillId="0" borderId="0" applyNumberFormat="0" applyFont="0" applyFill="0" applyBorder="0" applyAlignment="0" applyProtection="0"/>
    <xf numFmtId="0" fontId="52" fillId="32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20" borderId="12" applyNumberFormat="0" applyFont="0" applyAlignment="0" applyProtection="0"/>
    <xf numFmtId="9" fontId="0" fillId="0" borderId="0" applyFont="0" applyFill="0" applyBorder="0" applyAlignment="0" applyProtection="0"/>
    <xf numFmtId="0" fontId="54" fillId="0" borderId="13" applyNumberFormat="0" applyFill="0" applyAlignment="0" applyProtection="0"/>
    <xf numFmtId="0" fontId="5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6" fillId="33" borderId="0" applyNumberFormat="0" applyBorder="0" applyAlignment="0" applyProtection="0"/>
  </cellStyleXfs>
  <cellXfs count="55">
    <xf numFmtId="0" fontId="0" fillId="0" borderId="0" xfId="0" applyAlignment="1">
      <alignment/>
    </xf>
    <xf numFmtId="0" fontId="5" fillId="0" borderId="14" xfId="114" applyNumberFormat="1" applyFont="1" applyFill="1" applyBorder="1" applyAlignment="1" applyProtection="1">
      <alignment horizontal="left" vertical="center" wrapText="1"/>
      <protection/>
    </xf>
    <xf numFmtId="0" fontId="5" fillId="0" borderId="14" xfId="114" applyNumberFormat="1" applyFont="1" applyFill="1" applyBorder="1" applyAlignment="1" applyProtection="1">
      <alignment horizontal="center" vertical="center" wrapText="1"/>
      <protection/>
    </xf>
    <xf numFmtId="49" fontId="5" fillId="0" borderId="14" xfId="114" applyNumberFormat="1" applyFont="1" applyFill="1" applyBorder="1" applyAlignment="1" applyProtection="1">
      <alignment horizontal="center" vertical="center" wrapText="1"/>
      <protection/>
    </xf>
    <xf numFmtId="1" fontId="5" fillId="0" borderId="14" xfId="114" applyNumberFormat="1" applyFont="1" applyFill="1" applyBorder="1" applyAlignment="1" applyProtection="1">
      <alignment horizontal="center" vertical="center" wrapText="1"/>
      <protection/>
    </xf>
    <xf numFmtId="0" fontId="5" fillId="0" borderId="14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49" fontId="0" fillId="0" borderId="0" xfId="0" applyNumberFormat="1" applyFill="1" applyBorder="1" applyAlignment="1">
      <alignment horizontal="left"/>
    </xf>
    <xf numFmtId="0" fontId="3" fillId="0" borderId="0" xfId="0" applyFont="1" applyAlignment="1">
      <alignment/>
    </xf>
    <xf numFmtId="0" fontId="0" fillId="0" borderId="14" xfId="0" applyFont="1" applyBorder="1" applyAlignment="1">
      <alignment horizontal="center" vertical="center"/>
    </xf>
    <xf numFmtId="0" fontId="8" fillId="0" borderId="14" xfId="114" applyNumberFormat="1" applyFont="1" applyFill="1" applyBorder="1" applyAlignment="1" applyProtection="1">
      <alignment horizontal="center" vertical="center" wrapText="1"/>
      <protection/>
    </xf>
    <xf numFmtId="0" fontId="8" fillId="0" borderId="14" xfId="114" applyNumberFormat="1" applyFont="1" applyFill="1" applyBorder="1" applyAlignment="1" applyProtection="1">
      <alignment horizontal="left" vertical="center" wrapText="1"/>
      <protection/>
    </xf>
    <xf numFmtId="49" fontId="8" fillId="0" borderId="14" xfId="114" applyNumberFormat="1" applyFont="1" applyFill="1" applyBorder="1" applyAlignment="1" applyProtection="1">
      <alignment horizontal="center" vertical="center" wrapText="1"/>
      <protection/>
    </xf>
    <xf numFmtId="1" fontId="8" fillId="0" borderId="14" xfId="114" applyNumberFormat="1" applyFont="1" applyFill="1" applyBorder="1" applyAlignment="1" applyProtection="1">
      <alignment horizontal="center" vertical="center" wrapText="1"/>
      <protection/>
    </xf>
    <xf numFmtId="49" fontId="5" fillId="0" borderId="14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2" fontId="0" fillId="0" borderId="0" xfId="0" applyNumberForma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7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0" fontId="0" fillId="0" borderId="0" xfId="0" applyFill="1" applyAlignment="1">
      <alignment/>
    </xf>
    <xf numFmtId="0" fontId="6" fillId="0" borderId="17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 wrapText="1"/>
    </xf>
    <xf numFmtId="49" fontId="0" fillId="0" borderId="14" xfId="0" applyNumberForma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178" fontId="0" fillId="0" borderId="0" xfId="0" applyNumberForma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6" fillId="0" borderId="16" xfId="0" applyFont="1" applyFill="1" applyBorder="1" applyAlignment="1">
      <alignment horizontal="center" vertical="center"/>
    </xf>
    <xf numFmtId="178" fontId="0" fillId="0" borderId="14" xfId="0" applyNumberFormat="1" applyFont="1" applyFill="1" applyBorder="1" applyAlignment="1">
      <alignment horizontal="center" vertical="center"/>
    </xf>
    <xf numFmtId="178" fontId="2" fillId="0" borderId="14" xfId="0" applyNumberFormat="1" applyFont="1" applyFill="1" applyBorder="1" applyAlignment="1">
      <alignment horizontal="center" vertical="center"/>
    </xf>
    <xf numFmtId="178" fontId="0" fillId="0" borderId="14" xfId="0" applyNumberFormat="1" applyFill="1" applyBorder="1" applyAlignment="1">
      <alignment horizontal="center" vertical="center"/>
    </xf>
    <xf numFmtId="178" fontId="0" fillId="0" borderId="14" xfId="0" applyNumberFormat="1" applyFont="1" applyFill="1" applyBorder="1" applyAlignment="1">
      <alignment horizontal="center" vertical="center"/>
    </xf>
    <xf numFmtId="178" fontId="9" fillId="0" borderId="14" xfId="0" applyNumberFormat="1" applyFont="1" applyFill="1" applyBorder="1" applyAlignment="1">
      <alignment horizontal="center" vertical="center"/>
    </xf>
    <xf numFmtId="178" fontId="57" fillId="0" borderId="1" xfId="58" applyNumberFormat="1" applyFont="1" applyFill="1" applyAlignment="1" applyProtection="1">
      <alignment horizontal="center" vertical="center" shrinkToFit="1"/>
      <protection locked="0"/>
    </xf>
    <xf numFmtId="0" fontId="58" fillId="0" borderId="14" xfId="0" applyFont="1" applyBorder="1" applyAlignment="1">
      <alignment/>
    </xf>
    <xf numFmtId="0" fontId="58" fillId="0" borderId="14" xfId="0" applyFont="1" applyFill="1" applyBorder="1" applyAlignment="1">
      <alignment horizontal="center" wrapText="1"/>
    </xf>
    <xf numFmtId="190" fontId="58" fillId="0" borderId="14" xfId="121" applyNumberFormat="1" applyFont="1" applyFill="1" applyBorder="1" applyAlignment="1">
      <alignment horizontal="center"/>
    </xf>
    <xf numFmtId="0" fontId="59" fillId="0" borderId="14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2" fillId="0" borderId="18" xfId="0" applyFont="1" applyFill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60" fillId="0" borderId="0" xfId="0" applyFont="1" applyAlignment="1">
      <alignment horizontal="center" wrapText="1"/>
    </xf>
    <xf numFmtId="0" fontId="0" fillId="0" borderId="0" xfId="0" applyAlignment="1">
      <alignment horizontal="right"/>
    </xf>
    <xf numFmtId="0" fontId="2" fillId="0" borderId="17" xfId="0" applyFont="1" applyBorder="1" applyAlignment="1">
      <alignment horizontal="center" vertical="center"/>
    </xf>
  </cellXfs>
  <cellStyles count="11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25" xfId="35"/>
    <cellStyle name="st26" xfId="36"/>
    <cellStyle name="st31" xfId="37"/>
    <cellStyle name="st32" xfId="38"/>
    <cellStyle name="st33" xfId="39"/>
    <cellStyle name="style0" xfId="40"/>
    <cellStyle name="td" xfId="41"/>
    <cellStyle name="tr" xfId="42"/>
    <cellStyle name="xl21" xfId="43"/>
    <cellStyle name="xl22" xfId="44"/>
    <cellStyle name="xl23" xfId="45"/>
    <cellStyle name="xl24" xfId="46"/>
    <cellStyle name="xl25" xfId="47"/>
    <cellStyle name="xl26" xfId="48"/>
    <cellStyle name="xl27" xfId="49"/>
    <cellStyle name="xl28" xfId="50"/>
    <cellStyle name="xl29" xfId="51"/>
    <cellStyle name="xl30" xfId="52"/>
    <cellStyle name="xl31" xfId="53"/>
    <cellStyle name="xl32" xfId="54"/>
    <cellStyle name="xl33" xfId="55"/>
    <cellStyle name="xl34" xfId="56"/>
    <cellStyle name="xl35" xfId="57"/>
    <cellStyle name="xl36" xfId="58"/>
    <cellStyle name="xl37" xfId="59"/>
    <cellStyle name="xl38" xfId="60"/>
    <cellStyle name="xl39" xfId="61"/>
    <cellStyle name="xl40" xfId="62"/>
    <cellStyle name="xl41" xfId="63"/>
    <cellStyle name="xl42" xfId="64"/>
    <cellStyle name="xl43" xfId="65"/>
    <cellStyle name="xl44" xfId="66"/>
    <cellStyle name="xl45" xfId="67"/>
    <cellStyle name="xl46" xfId="68"/>
    <cellStyle name="xl63" xfId="69"/>
    <cellStyle name="Акцент1" xfId="70"/>
    <cellStyle name="Акцент2" xfId="71"/>
    <cellStyle name="Акцент3" xfId="72"/>
    <cellStyle name="Акцент4" xfId="73"/>
    <cellStyle name="Акцент5" xfId="74"/>
    <cellStyle name="Акцент6" xfId="75"/>
    <cellStyle name="Ввод " xfId="76"/>
    <cellStyle name="Вывод" xfId="77"/>
    <cellStyle name="Вычисление" xfId="78"/>
    <cellStyle name="Currency" xfId="79"/>
    <cellStyle name="Currency [0]" xfId="80"/>
    <cellStyle name="Заголовок 1" xfId="81"/>
    <cellStyle name="Заголовок 2" xfId="82"/>
    <cellStyle name="Заголовок 3" xfId="83"/>
    <cellStyle name="Заголовок 4" xfId="84"/>
    <cellStyle name="Итог" xfId="85"/>
    <cellStyle name="Контрольная ячейка" xfId="86"/>
    <cellStyle name="Название" xfId="87"/>
    <cellStyle name="Нейтральный" xfId="88"/>
    <cellStyle name="Обычный 10" xfId="89"/>
    <cellStyle name="Обычный 11" xfId="90"/>
    <cellStyle name="Обычный 12" xfId="91"/>
    <cellStyle name="Обычный 13" xfId="92"/>
    <cellStyle name="Обычный 14" xfId="93"/>
    <cellStyle name="Обычный 15" xfId="94"/>
    <cellStyle name="Обычный 16" xfId="95"/>
    <cellStyle name="Обычный 17" xfId="96"/>
    <cellStyle name="Обычный 18" xfId="97"/>
    <cellStyle name="Обычный 19" xfId="98"/>
    <cellStyle name="Обычный 2" xfId="99"/>
    <cellStyle name="Обычный 20" xfId="100"/>
    <cellStyle name="Обычный 21" xfId="101"/>
    <cellStyle name="Обычный 22" xfId="102"/>
    <cellStyle name="Обычный 23" xfId="103"/>
    <cellStyle name="Обычный 24" xfId="104"/>
    <cellStyle name="Обычный 25" xfId="105"/>
    <cellStyle name="Обычный 26" xfId="106"/>
    <cellStyle name="Обычный 3" xfId="107"/>
    <cellStyle name="Обычный 4" xfId="108"/>
    <cellStyle name="Обычный 5" xfId="109"/>
    <cellStyle name="Обычный 6" xfId="110"/>
    <cellStyle name="Обычный 7" xfId="111"/>
    <cellStyle name="Обычный 8" xfId="112"/>
    <cellStyle name="Обычный 9" xfId="113"/>
    <cellStyle name="Обычный_Доходы " xfId="114"/>
    <cellStyle name="Плохой" xfId="115"/>
    <cellStyle name="Пояснение" xfId="116"/>
    <cellStyle name="Примечание" xfId="117"/>
    <cellStyle name="Percent" xfId="118"/>
    <cellStyle name="Связанная ячейка" xfId="119"/>
    <cellStyle name="Текст предупреждения" xfId="120"/>
    <cellStyle name="Comma" xfId="121"/>
    <cellStyle name="Comma [0]" xfId="122"/>
    <cellStyle name="Хороший" xfId="123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01375"/>
          <c:y val="0.0345"/>
          <c:w val="0.82725"/>
          <c:h val="0.927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Структура!$A$4</c:f>
              <c:strCache>
                <c:ptCount val="1"/>
                <c:pt idx="0">
                  <c:v>Доходы</c:v>
                </c:pt>
              </c:strCache>
            </c:strRef>
          </c:tx>
          <c:spPr>
            <a:solidFill>
              <a:srgbClr val="0066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Структура!$B$3:$C$3</c:f>
              <c:strCache/>
            </c:strRef>
          </c:cat>
          <c:val>
            <c:numRef>
              <c:f>Структура!$B$4:$C$4</c:f>
              <c:numCache/>
            </c:numRef>
          </c:val>
          <c:shape val="cone"/>
        </c:ser>
        <c:ser>
          <c:idx val="1"/>
          <c:order val="1"/>
          <c:tx>
            <c:strRef>
              <c:f>Структура!$A$5</c:f>
              <c:strCache>
                <c:ptCount val="1"/>
                <c:pt idx="0">
                  <c:v>Расходы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Структура!$B$3:$C$3</c:f>
              <c:strCache/>
            </c:strRef>
          </c:cat>
          <c:val>
            <c:numRef>
              <c:f>Структура!$B$5:$C$5</c:f>
              <c:numCache/>
            </c:numRef>
          </c:val>
          <c:shape val="cone"/>
        </c:ser>
        <c:shape val="cone"/>
        <c:axId val="37152088"/>
        <c:axId val="65933337"/>
      </c:bar3DChart>
      <c:catAx>
        <c:axId val="371520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65933337"/>
        <c:crosses val="autoZero"/>
        <c:auto val="1"/>
        <c:lblOffset val="100"/>
        <c:tickLblSkip val="1"/>
        <c:noMultiLvlLbl val="0"/>
      </c:catAx>
      <c:valAx>
        <c:axId val="6593333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3715208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2"/>
          <c:y val="0.39425"/>
          <c:w val="0.13075"/>
          <c:h val="0.19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53"/>
      <c:rotY val="20"/>
      <c:depthPercent val="100"/>
      <c:rAngAx val="1"/>
    </c:view3D>
    <c:plotArea>
      <c:layout>
        <c:manualLayout>
          <c:xMode val="edge"/>
          <c:yMode val="edge"/>
          <c:x val="0.01375"/>
          <c:y val="0.0345"/>
          <c:w val="0.63375"/>
          <c:h val="0.927"/>
        </c:manualLayout>
      </c:layout>
      <c:bar3DChart>
        <c:barDir val="bar"/>
        <c:grouping val="clustered"/>
        <c:varyColors val="0"/>
        <c:ser>
          <c:idx val="0"/>
          <c:order val="0"/>
          <c:tx>
            <c:strRef>
              <c:f>Доходы!$A$22</c:f>
              <c:strCache>
                <c:ptCount val="1"/>
                <c:pt idx="0">
                  <c:v>НАЛОГОВЫЕ И НЕНАЛОГОВЫЕ ДОХОДЫ (СОБСТВЕННЫЕ ДОХОДЫ)</c:v>
                </c:pt>
              </c:strCache>
            </c:strRef>
          </c:tx>
          <c:spPr>
            <a:solidFill>
              <a:srgbClr val="00B0F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Доходы!$B$3:$C$3</c:f>
              <c:strCache/>
            </c:strRef>
          </c:cat>
          <c:val>
            <c:numRef>
              <c:f>Доходы!$B$22:$C$22</c:f>
              <c:numCache/>
            </c:numRef>
          </c:val>
          <c:shape val="cylinder"/>
        </c:ser>
        <c:ser>
          <c:idx val="1"/>
          <c:order val="1"/>
          <c:tx>
            <c:strRef>
              <c:f>Доходы!$A$23</c:f>
              <c:strCache>
                <c:ptCount val="1"/>
                <c:pt idx="0">
                  <c:v>БЕЗВОЗМЕЗДНЫЕ ПОСТУПЛЕНИЯ</c:v>
                </c:pt>
              </c:strCache>
            </c:strRef>
          </c:tx>
          <c:spPr>
            <a:solidFill>
              <a:srgbClr val="00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Доходы!$B$3:$C$3</c:f>
              <c:strCache/>
            </c:strRef>
          </c:cat>
          <c:val>
            <c:numRef>
              <c:f>Доходы!$B$23:$C$23</c:f>
              <c:numCache/>
            </c:numRef>
          </c:val>
          <c:shape val="cylinder"/>
        </c:ser>
        <c:shape val="cylinder"/>
        <c:axId val="56529122"/>
        <c:axId val="39000051"/>
      </c:bar3DChart>
      <c:catAx>
        <c:axId val="5652912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9000051"/>
        <c:crosses val="autoZero"/>
        <c:auto val="1"/>
        <c:lblOffset val="100"/>
        <c:tickLblSkip val="1"/>
        <c:noMultiLvlLbl val="0"/>
      </c:catAx>
      <c:valAx>
        <c:axId val="39000051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652912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275"/>
          <c:y val="0.061"/>
          <c:w val="0.22"/>
          <c:h val="0.828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44"/>
      <c:rotY val="40"/>
      <c:depthPercent val="100"/>
      <c:rAngAx val="1"/>
    </c:view3D>
    <c:plotArea>
      <c:layout>
        <c:manualLayout>
          <c:xMode val="edge"/>
          <c:yMode val="edge"/>
          <c:x val="0.0065"/>
          <c:y val="0.00375"/>
          <c:w val="0.8275"/>
          <c:h val="0.99025"/>
        </c:manualLayout>
      </c:layout>
      <c:bar3DChart>
        <c:barDir val="bar"/>
        <c:grouping val="clustered"/>
        <c:varyColors val="0"/>
        <c:ser>
          <c:idx val="0"/>
          <c:order val="0"/>
          <c:tx>
            <c:strRef>
              <c:f>Доходы!$B$3</c:f>
              <c:strCache>
                <c:ptCount val="1"/>
                <c:pt idx="0">
                  <c:v>План</c:v>
                </c:pt>
              </c:strCache>
            </c:strRef>
          </c:tx>
          <c:spPr>
            <a:solidFill>
              <a:srgbClr val="0066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Доходы!$A$5:$A$19</c:f>
              <c:strCache/>
            </c:strRef>
          </c:cat>
          <c:val>
            <c:numRef>
              <c:f>Доходы!$B$5:$B$19</c:f>
              <c:numCache/>
            </c:numRef>
          </c:val>
          <c:shape val="cylinder"/>
        </c:ser>
        <c:ser>
          <c:idx val="1"/>
          <c:order val="1"/>
          <c:tx>
            <c:strRef>
              <c:f>Доходы!$C$3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Доходы!$A$5:$A$19</c:f>
              <c:strCache/>
            </c:strRef>
          </c:cat>
          <c:val>
            <c:numRef>
              <c:f>Доходы!$C$5:$C$19</c:f>
              <c:numCache/>
            </c:numRef>
          </c:val>
          <c:shape val="cylinder"/>
        </c:ser>
        <c:shape val="cylinder"/>
        <c:axId val="15456140"/>
        <c:axId val="4887533"/>
      </c:bar3DChart>
      <c:catAx>
        <c:axId val="1545614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87533"/>
        <c:crosses val="autoZero"/>
        <c:auto val="1"/>
        <c:lblOffset val="100"/>
        <c:tickLblSkip val="1"/>
        <c:noMultiLvlLbl val="0"/>
      </c:catAx>
      <c:valAx>
        <c:axId val="4887533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45614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9"/>
          <c:y val="0.4635"/>
          <c:w val="0.07375"/>
          <c:h val="0.067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61"/>
      <c:rotY val="30"/>
      <c:depthPercent val="100"/>
      <c:rAngAx val="1"/>
    </c:view3D>
    <c:plotArea>
      <c:layout>
        <c:manualLayout>
          <c:xMode val="edge"/>
          <c:yMode val="edge"/>
          <c:x val="0.017"/>
          <c:y val="0.0155"/>
          <c:w val="0.863"/>
          <c:h val="0.97725"/>
        </c:manualLayout>
      </c:layout>
      <c:bar3DChart>
        <c:barDir val="bar"/>
        <c:grouping val="clustered"/>
        <c:varyColors val="0"/>
        <c:ser>
          <c:idx val="0"/>
          <c:order val="0"/>
          <c:tx>
            <c:strRef>
              <c:f>Расходы!$B$3</c:f>
              <c:strCache>
                <c:ptCount val="1"/>
                <c:pt idx="0">
                  <c:v>План</c:v>
                </c:pt>
              </c:strCache>
            </c:strRef>
          </c:tx>
          <c:spPr>
            <a:solidFill>
              <a:srgbClr val="0066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Расходы!$A$4:$A$16</c:f>
              <c:strCache/>
            </c:strRef>
          </c:cat>
          <c:val>
            <c:numRef>
              <c:f>Расходы!$B$4:$B$16</c:f>
              <c:numCache/>
            </c:numRef>
          </c:val>
          <c:shape val="cylinder"/>
        </c:ser>
        <c:ser>
          <c:idx val="1"/>
          <c:order val="1"/>
          <c:tx>
            <c:strRef>
              <c:f>Расходы!$C$3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Расходы!$A$4:$A$16</c:f>
              <c:strCache/>
            </c:strRef>
          </c:cat>
          <c:val>
            <c:numRef>
              <c:f>Расходы!$C$4:$C$16</c:f>
              <c:numCache/>
            </c:numRef>
          </c:val>
          <c:shape val="cylinder"/>
        </c:ser>
        <c:shape val="cylinder"/>
        <c:axId val="43987798"/>
        <c:axId val="60345863"/>
      </c:bar3DChart>
      <c:catAx>
        <c:axId val="4398779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345863"/>
        <c:crosses val="autoZero"/>
        <c:auto val="1"/>
        <c:lblOffset val="100"/>
        <c:tickLblSkip val="1"/>
        <c:noMultiLvlLbl val="0"/>
      </c:catAx>
      <c:valAx>
        <c:axId val="60345863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98779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3625"/>
          <c:y val="0.461"/>
          <c:w val="0.058"/>
          <c:h val="0.073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8</xdr:row>
      <xdr:rowOff>38100</xdr:rowOff>
    </xdr:from>
    <xdr:to>
      <xdr:col>2</xdr:col>
      <xdr:colOff>2171700</xdr:colOff>
      <xdr:row>25</xdr:row>
      <xdr:rowOff>28575</xdr:rowOff>
    </xdr:to>
    <xdr:graphicFrame>
      <xdr:nvGraphicFramePr>
        <xdr:cNvPr id="1" name="Диаграмма 2"/>
        <xdr:cNvGraphicFramePr/>
      </xdr:nvGraphicFramePr>
      <xdr:xfrm>
        <a:off x="409575" y="2524125"/>
        <a:ext cx="776287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361950</xdr:colOff>
      <xdr:row>24</xdr:row>
      <xdr:rowOff>133350</xdr:rowOff>
    </xdr:from>
    <xdr:to>
      <xdr:col>14</xdr:col>
      <xdr:colOff>323850</xdr:colOff>
      <xdr:row>41</xdr:row>
      <xdr:rowOff>123825</xdr:rowOff>
    </xdr:to>
    <xdr:graphicFrame>
      <xdr:nvGraphicFramePr>
        <xdr:cNvPr id="1" name="Диаграмма 1"/>
        <xdr:cNvGraphicFramePr/>
      </xdr:nvGraphicFramePr>
      <xdr:xfrm>
        <a:off x="5857875" y="7210425"/>
        <a:ext cx="75057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352425</xdr:colOff>
      <xdr:row>0</xdr:row>
      <xdr:rowOff>323850</xdr:rowOff>
    </xdr:from>
    <xdr:to>
      <xdr:col>14</xdr:col>
      <xdr:colOff>323850</xdr:colOff>
      <xdr:row>23</xdr:row>
      <xdr:rowOff>133350</xdr:rowOff>
    </xdr:to>
    <xdr:graphicFrame>
      <xdr:nvGraphicFramePr>
        <xdr:cNvPr id="2" name="Диаграмма 1"/>
        <xdr:cNvGraphicFramePr/>
      </xdr:nvGraphicFramePr>
      <xdr:xfrm>
        <a:off x="5848350" y="323850"/>
        <a:ext cx="7515225" cy="6724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57150</xdr:colOff>
      <xdr:row>0</xdr:row>
      <xdr:rowOff>38100</xdr:rowOff>
    </xdr:from>
    <xdr:to>
      <xdr:col>17</xdr:col>
      <xdr:colOff>666750</xdr:colOff>
      <xdr:row>25</xdr:row>
      <xdr:rowOff>28575</xdr:rowOff>
    </xdr:to>
    <xdr:graphicFrame>
      <xdr:nvGraphicFramePr>
        <xdr:cNvPr id="1" name="Диаграмма 1"/>
        <xdr:cNvGraphicFramePr/>
      </xdr:nvGraphicFramePr>
      <xdr:xfrm>
        <a:off x="5400675" y="38100"/>
        <a:ext cx="9525000" cy="6181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6"/>
  <sheetViews>
    <sheetView view="pageBreakPreview" zoomScaleNormal="75" zoomScaleSheetLayoutView="100" zoomScalePageLayoutView="0" workbookViewId="0" topLeftCell="A19">
      <selection activeCell="A5" sqref="A5"/>
    </sheetView>
  </sheetViews>
  <sheetFormatPr defaultColWidth="9.00390625" defaultRowHeight="12.75"/>
  <cols>
    <col min="1" max="1" width="29.875" style="0" customWidth="1"/>
    <col min="2" max="2" width="42.125" style="0" customWidth="1"/>
    <col min="3" max="3" width="15.875" style="0" customWidth="1"/>
    <col min="4" max="4" width="14.125" style="0" customWidth="1"/>
    <col min="5" max="5" width="13.125" style="0" customWidth="1"/>
  </cols>
  <sheetData>
    <row r="1" spans="1:5" ht="27" customHeight="1">
      <c r="A1" s="50" t="s">
        <v>25</v>
      </c>
      <c r="B1" s="50"/>
      <c r="C1" s="50"/>
      <c r="D1" s="50"/>
      <c r="E1" s="50"/>
    </row>
    <row r="2" spans="1:5" ht="23.25" customHeight="1">
      <c r="A2" s="51" t="s">
        <v>93</v>
      </c>
      <c r="B2" s="51"/>
      <c r="C2" s="51"/>
      <c r="D2" s="51"/>
      <c r="E2" s="51"/>
    </row>
    <row r="4" spans="1:5" ht="47.25" customHeight="1">
      <c r="A4" s="21" t="s">
        <v>26</v>
      </c>
      <c r="B4" s="7" t="s">
        <v>65</v>
      </c>
      <c r="C4" s="7" t="s">
        <v>67</v>
      </c>
      <c r="D4" s="7" t="s">
        <v>27</v>
      </c>
      <c r="E4" s="7" t="s">
        <v>66</v>
      </c>
    </row>
    <row r="5" spans="1:5" ht="17.25" customHeight="1">
      <c r="A5" s="54" t="s">
        <v>28</v>
      </c>
      <c r="B5" s="22"/>
      <c r="C5" s="22"/>
      <c r="D5" s="22"/>
      <c r="E5" s="23"/>
    </row>
    <row r="6" spans="1:5" ht="25.5">
      <c r="A6" s="10" t="s">
        <v>29</v>
      </c>
      <c r="B6" s="1" t="s">
        <v>68</v>
      </c>
      <c r="C6" s="40">
        <f>C7+C9+C11+C16+C19+C20+C21+C22+C23+C24+C25+C26+C27</f>
        <v>904509</v>
      </c>
      <c r="D6" s="40">
        <f>D7+D9+D11+D16+D19+D20+D21+D22+D23+D24+D25+D26+D27</f>
        <v>159801.172</v>
      </c>
      <c r="E6" s="41">
        <f aca="true" t="shared" si="0" ref="E6:E19">D6/C6*100</f>
        <v>17.66717323984615</v>
      </c>
    </row>
    <row r="7" spans="1:5" ht="12.75">
      <c r="A7" s="6" t="s">
        <v>31</v>
      </c>
      <c r="B7" s="1" t="s">
        <v>32</v>
      </c>
      <c r="C7" s="42">
        <f>C8</f>
        <v>700936</v>
      </c>
      <c r="D7" s="42">
        <f>D8</f>
        <v>121326.785</v>
      </c>
      <c r="E7" s="41">
        <f t="shared" si="0"/>
        <v>17.30925291324743</v>
      </c>
    </row>
    <row r="8" spans="1:5" ht="18" customHeight="1">
      <c r="A8" s="11" t="s">
        <v>33</v>
      </c>
      <c r="B8" s="12" t="s">
        <v>16</v>
      </c>
      <c r="C8" s="42">
        <v>700936</v>
      </c>
      <c r="D8" s="42">
        <v>121326.785</v>
      </c>
      <c r="E8" s="41">
        <f t="shared" si="0"/>
        <v>17.30925291324743</v>
      </c>
    </row>
    <row r="9" spans="1:5" ht="39.75" customHeight="1">
      <c r="A9" s="2" t="s">
        <v>82</v>
      </c>
      <c r="B9" s="1" t="s">
        <v>84</v>
      </c>
      <c r="C9" s="42">
        <f>C10</f>
        <v>66674</v>
      </c>
      <c r="D9" s="42">
        <f>D10</f>
        <v>16794.9</v>
      </c>
      <c r="E9" s="41">
        <f t="shared" si="0"/>
        <v>25.189579146293912</v>
      </c>
    </row>
    <row r="10" spans="1:5" ht="38.25" customHeight="1">
      <c r="A10" s="2" t="s">
        <v>83</v>
      </c>
      <c r="B10" s="12" t="s">
        <v>87</v>
      </c>
      <c r="C10" s="42">
        <v>66674</v>
      </c>
      <c r="D10" s="42">
        <v>16794.9</v>
      </c>
      <c r="E10" s="41">
        <f t="shared" si="0"/>
        <v>25.189579146293912</v>
      </c>
    </row>
    <row r="11" spans="1:5" ht="18" customHeight="1">
      <c r="A11" s="2" t="s">
        <v>34</v>
      </c>
      <c r="B11" s="1" t="s">
        <v>35</v>
      </c>
      <c r="C11" s="41">
        <f>C12+C13+C14+C15</f>
        <v>69171</v>
      </c>
      <c r="D11" s="41">
        <f>D12+D13+D14+D15</f>
        <v>9887.494999999999</v>
      </c>
      <c r="E11" s="41">
        <f t="shared" si="0"/>
        <v>14.294277948851397</v>
      </c>
    </row>
    <row r="12" spans="1:5" ht="31.5" customHeight="1">
      <c r="A12" s="11" t="s">
        <v>85</v>
      </c>
      <c r="B12" s="12" t="s">
        <v>86</v>
      </c>
      <c r="C12" s="42">
        <v>61692</v>
      </c>
      <c r="D12" s="41">
        <v>10178.856</v>
      </c>
      <c r="E12" s="41">
        <f t="shared" si="0"/>
        <v>16.49947481034818</v>
      </c>
    </row>
    <row r="13" spans="1:5" ht="37.5" customHeight="1">
      <c r="A13" s="11" t="s">
        <v>59</v>
      </c>
      <c r="B13" s="12" t="s">
        <v>17</v>
      </c>
      <c r="C13" s="42">
        <v>0</v>
      </c>
      <c r="D13" s="42">
        <v>-78.323</v>
      </c>
      <c r="E13" s="41">
        <v>0</v>
      </c>
    </row>
    <row r="14" spans="1:5" ht="24.75" customHeight="1">
      <c r="A14" s="13" t="s">
        <v>60</v>
      </c>
      <c r="B14" s="12" t="s">
        <v>18</v>
      </c>
      <c r="C14" s="42">
        <v>533</v>
      </c>
      <c r="D14" s="42">
        <v>666.313</v>
      </c>
      <c r="E14" s="41">
        <f t="shared" si="0"/>
        <v>125.01181988742964</v>
      </c>
    </row>
    <row r="15" spans="1:5" ht="24.75" customHeight="1">
      <c r="A15" s="13" t="s">
        <v>80</v>
      </c>
      <c r="B15" s="12" t="s">
        <v>81</v>
      </c>
      <c r="C15" s="42">
        <v>6946</v>
      </c>
      <c r="D15" s="42">
        <v>-879.351</v>
      </c>
      <c r="E15" s="41">
        <f t="shared" si="0"/>
        <v>-12.659818600633457</v>
      </c>
    </row>
    <row r="16" spans="1:5" ht="15.75" customHeight="1">
      <c r="A16" s="3" t="s">
        <v>37</v>
      </c>
      <c r="B16" s="1" t="s">
        <v>36</v>
      </c>
      <c r="C16" s="41">
        <f>C17+C18</f>
        <v>31784</v>
      </c>
      <c r="D16" s="41">
        <f>D17+D18</f>
        <v>2671.462</v>
      </c>
      <c r="E16" s="41">
        <f t="shared" si="0"/>
        <v>8.405052856783287</v>
      </c>
    </row>
    <row r="17" spans="1:5" ht="12.75">
      <c r="A17" s="11" t="s">
        <v>41</v>
      </c>
      <c r="B17" s="12" t="s">
        <v>24</v>
      </c>
      <c r="C17" s="42">
        <v>14906</v>
      </c>
      <c r="D17" s="42">
        <v>70.045</v>
      </c>
      <c r="E17" s="41">
        <f t="shared" si="0"/>
        <v>0.4699114450556823</v>
      </c>
    </row>
    <row r="18" spans="1:5" ht="12.75">
      <c r="A18" s="14" t="s">
        <v>42</v>
      </c>
      <c r="B18" s="12" t="s">
        <v>19</v>
      </c>
      <c r="C18" s="42">
        <v>16878</v>
      </c>
      <c r="D18" s="42">
        <v>2601.417</v>
      </c>
      <c r="E18" s="41">
        <f t="shared" si="0"/>
        <v>15.4130643441166</v>
      </c>
    </row>
    <row r="19" spans="1:5" ht="12.75">
      <c r="A19" s="2" t="s">
        <v>38</v>
      </c>
      <c r="B19" s="1" t="s">
        <v>20</v>
      </c>
      <c r="C19" s="40">
        <v>11767</v>
      </c>
      <c r="D19" s="40">
        <v>2073.774</v>
      </c>
      <c r="E19" s="41">
        <f t="shared" si="0"/>
        <v>17.623642389734</v>
      </c>
    </row>
    <row r="20" spans="1:5" ht="38.25">
      <c r="A20" s="4" t="s">
        <v>39</v>
      </c>
      <c r="B20" s="1" t="s">
        <v>21</v>
      </c>
      <c r="C20" s="40">
        <v>0</v>
      </c>
      <c r="D20" s="41">
        <v>0</v>
      </c>
      <c r="E20" s="41">
        <v>0</v>
      </c>
    </row>
    <row r="21" spans="1:5" ht="38.25">
      <c r="A21" s="4" t="s">
        <v>40</v>
      </c>
      <c r="B21" s="1" t="s">
        <v>43</v>
      </c>
      <c r="C21" s="40">
        <v>13544</v>
      </c>
      <c r="D21" s="41">
        <v>2988.628</v>
      </c>
      <c r="E21" s="41">
        <f>D21/C21*100</f>
        <v>22.066066154754875</v>
      </c>
    </row>
    <row r="22" spans="1:5" ht="25.5">
      <c r="A22" s="15" t="s">
        <v>44</v>
      </c>
      <c r="B22" s="1" t="s">
        <v>45</v>
      </c>
      <c r="C22" s="40">
        <v>1752</v>
      </c>
      <c r="D22" s="41">
        <v>237.525</v>
      </c>
      <c r="E22" s="41">
        <f>D22/C22*100</f>
        <v>13.55736301369863</v>
      </c>
    </row>
    <row r="23" spans="1:5" ht="37.5" customHeight="1">
      <c r="A23" s="5" t="s">
        <v>47</v>
      </c>
      <c r="B23" s="1" t="s">
        <v>46</v>
      </c>
      <c r="C23" s="40">
        <v>2494</v>
      </c>
      <c r="D23" s="41">
        <v>2030.158</v>
      </c>
      <c r="E23" s="41">
        <f>D23/C23*100</f>
        <v>81.40168404170008</v>
      </c>
    </row>
    <row r="24" spans="1:5" ht="36" customHeight="1">
      <c r="A24" s="5" t="s">
        <v>48</v>
      </c>
      <c r="B24" s="1" t="s">
        <v>49</v>
      </c>
      <c r="C24" s="40">
        <v>2749</v>
      </c>
      <c r="D24" s="41">
        <v>690.967</v>
      </c>
      <c r="E24" s="41">
        <f>D24/C24*100</f>
        <v>25.135212804656238</v>
      </c>
    </row>
    <row r="25" spans="1:5" ht="22.5" customHeight="1">
      <c r="A25" s="5" t="s">
        <v>69</v>
      </c>
      <c r="B25" s="1" t="s">
        <v>70</v>
      </c>
      <c r="C25" s="40">
        <v>0</v>
      </c>
      <c r="D25" s="41">
        <v>0</v>
      </c>
      <c r="E25" s="41">
        <v>0</v>
      </c>
    </row>
    <row r="26" spans="1:5" ht="30" customHeight="1">
      <c r="A26" s="5" t="s">
        <v>50</v>
      </c>
      <c r="B26" s="1" t="s">
        <v>22</v>
      </c>
      <c r="C26" s="40">
        <v>3508</v>
      </c>
      <c r="D26" s="41">
        <v>701.428</v>
      </c>
      <c r="E26" s="41">
        <f>D26/C26*100</f>
        <v>19.99509692132269</v>
      </c>
    </row>
    <row r="27" spans="1:5" ht="15" customHeight="1">
      <c r="A27" s="5" t="s">
        <v>51</v>
      </c>
      <c r="B27" s="1" t="s">
        <v>23</v>
      </c>
      <c r="C27" s="40">
        <v>130</v>
      </c>
      <c r="D27" s="41">
        <v>398.05</v>
      </c>
      <c r="E27" s="41">
        <f>D27/C27*100</f>
        <v>306.1923076923077</v>
      </c>
    </row>
    <row r="28" spans="1:5" ht="12.75">
      <c r="A28" s="5" t="s">
        <v>52</v>
      </c>
      <c r="B28" s="1" t="s">
        <v>71</v>
      </c>
      <c r="C28" s="40">
        <v>1644001</v>
      </c>
      <c r="D28" s="41">
        <v>449023.375</v>
      </c>
      <c r="E28" s="41">
        <f>D28/C28*100</f>
        <v>27.312840746447236</v>
      </c>
    </row>
    <row r="29" spans="1:9" ht="15" customHeight="1">
      <c r="A29" s="24" t="s">
        <v>30</v>
      </c>
      <c r="B29" s="25"/>
      <c r="C29" s="39">
        <f>C6+C28</f>
        <v>2548510</v>
      </c>
      <c r="D29" s="39">
        <f>D6+D28</f>
        <v>608824.547</v>
      </c>
      <c r="E29" s="39">
        <f>D29/C29*100</f>
        <v>23.889431354006852</v>
      </c>
      <c r="G29" s="16"/>
      <c r="H29" s="16"/>
      <c r="I29" s="17"/>
    </row>
    <row r="30" spans="1:9" ht="15" customHeight="1">
      <c r="A30" s="27" t="s">
        <v>53</v>
      </c>
      <c r="B30" s="28"/>
      <c r="C30" s="28"/>
      <c r="D30" s="28"/>
      <c r="E30" s="37"/>
      <c r="F30" s="26"/>
      <c r="G30" s="16"/>
      <c r="H30" s="16"/>
      <c r="I30" s="17"/>
    </row>
    <row r="31" spans="1:9" s="20" customFormat="1" ht="39.75" customHeight="1">
      <c r="A31" s="29" t="s">
        <v>54</v>
      </c>
      <c r="B31" s="29" t="s">
        <v>55</v>
      </c>
      <c r="C31" s="29" t="s">
        <v>56</v>
      </c>
      <c r="D31" s="29" t="s">
        <v>27</v>
      </c>
      <c r="E31" s="29" t="s">
        <v>57</v>
      </c>
      <c r="F31" s="35"/>
      <c r="G31" s="18"/>
      <c r="H31" s="18"/>
      <c r="I31" s="19"/>
    </row>
    <row r="32" spans="1:7" ht="12.75">
      <c r="A32" s="30" t="s">
        <v>0</v>
      </c>
      <c r="B32" s="31" t="s">
        <v>8</v>
      </c>
      <c r="C32" s="40">
        <v>179890.005</v>
      </c>
      <c r="D32" s="40">
        <v>39266.739799999996</v>
      </c>
      <c r="E32" s="38">
        <f>D32/C32*100</f>
        <v>21.828194290171925</v>
      </c>
      <c r="F32" s="26"/>
      <c r="G32" s="26"/>
    </row>
    <row r="33" spans="1:7" ht="12.75">
      <c r="A33" s="30" t="s">
        <v>1</v>
      </c>
      <c r="B33" s="31" t="s">
        <v>9</v>
      </c>
      <c r="C33" s="40">
        <v>3700.7</v>
      </c>
      <c r="D33" s="40">
        <v>734.59027</v>
      </c>
      <c r="E33" s="38">
        <f aca="true" t="shared" si="1" ref="E33:E44">D33/C33*100</f>
        <v>19.8500356689275</v>
      </c>
      <c r="F33" s="26"/>
      <c r="G33" s="26"/>
    </row>
    <row r="34" spans="1:7" ht="25.5">
      <c r="A34" s="30" t="s">
        <v>2</v>
      </c>
      <c r="B34" s="31" t="s">
        <v>10</v>
      </c>
      <c r="C34" s="40">
        <v>26040</v>
      </c>
      <c r="D34" s="40">
        <v>3320.15968</v>
      </c>
      <c r="E34" s="38">
        <f t="shared" si="1"/>
        <v>12.750229185867894</v>
      </c>
      <c r="F34" s="26"/>
      <c r="G34" s="26"/>
    </row>
    <row r="35" spans="1:7" ht="12.75">
      <c r="A35" s="30" t="s">
        <v>3</v>
      </c>
      <c r="B35" s="31" t="s">
        <v>11</v>
      </c>
      <c r="C35" s="40">
        <v>263475.20787</v>
      </c>
      <c r="D35" s="40">
        <v>13457.373000000001</v>
      </c>
      <c r="E35" s="38">
        <f t="shared" si="1"/>
        <v>5.107642995632416</v>
      </c>
      <c r="F35" s="26"/>
      <c r="G35" s="26"/>
    </row>
    <row r="36" spans="1:7" ht="12.75">
      <c r="A36" s="30" t="s">
        <v>4</v>
      </c>
      <c r="B36" s="31" t="s">
        <v>12</v>
      </c>
      <c r="C36" s="40">
        <v>213675.98572</v>
      </c>
      <c r="D36" s="40">
        <v>15083.95378</v>
      </c>
      <c r="E36" s="38">
        <f t="shared" si="1"/>
        <v>7.0592648627188</v>
      </c>
      <c r="F36" s="26"/>
      <c r="G36" s="26"/>
    </row>
    <row r="37" spans="1:7" ht="12.75">
      <c r="A37" s="30" t="s">
        <v>5</v>
      </c>
      <c r="B37" s="31" t="s">
        <v>13</v>
      </c>
      <c r="C37" s="40">
        <v>5147</v>
      </c>
      <c r="D37" s="40">
        <v>4.43298</v>
      </c>
      <c r="E37" s="38">
        <f t="shared" si="1"/>
        <v>0.08612745288517583</v>
      </c>
      <c r="F37" s="26"/>
      <c r="G37" s="26"/>
    </row>
    <row r="38" spans="1:7" ht="12.75">
      <c r="A38" s="30" t="s">
        <v>6</v>
      </c>
      <c r="B38" s="31" t="s">
        <v>14</v>
      </c>
      <c r="C38" s="40">
        <v>1523577.2870000002</v>
      </c>
      <c r="D38" s="40">
        <v>289694.11037</v>
      </c>
      <c r="E38" s="38">
        <f t="shared" si="1"/>
        <v>19.014073840679405</v>
      </c>
      <c r="F38" s="26"/>
      <c r="G38" s="26"/>
    </row>
    <row r="39" spans="1:7" ht="12.75">
      <c r="A39" s="30" t="s">
        <v>75</v>
      </c>
      <c r="B39" s="31" t="s">
        <v>61</v>
      </c>
      <c r="C39" s="40">
        <v>237704.09999999998</v>
      </c>
      <c r="D39" s="40">
        <v>47498.477730000006</v>
      </c>
      <c r="E39" s="38">
        <f t="shared" si="1"/>
        <v>19.98218698373314</v>
      </c>
      <c r="F39" s="26"/>
      <c r="G39" s="26"/>
    </row>
    <row r="40" spans="1:7" ht="12.75">
      <c r="A40" s="30" t="s">
        <v>78</v>
      </c>
      <c r="B40" s="31" t="s">
        <v>79</v>
      </c>
      <c r="C40" s="40">
        <v>0</v>
      </c>
      <c r="D40" s="40">
        <v>0</v>
      </c>
      <c r="E40" s="38">
        <v>0</v>
      </c>
      <c r="F40" s="26"/>
      <c r="G40" s="26"/>
    </row>
    <row r="41" spans="1:7" ht="12.75">
      <c r="A41" s="30" t="s">
        <v>7</v>
      </c>
      <c r="B41" s="31" t="s">
        <v>15</v>
      </c>
      <c r="C41" s="40">
        <v>276263.1158</v>
      </c>
      <c r="D41" s="40">
        <v>112117.82647999999</v>
      </c>
      <c r="E41" s="38">
        <f t="shared" si="1"/>
        <v>40.58371171096449</v>
      </c>
      <c r="F41" s="26"/>
      <c r="G41" s="26"/>
    </row>
    <row r="42" spans="1:7" ht="12.75">
      <c r="A42" s="30" t="s">
        <v>72</v>
      </c>
      <c r="B42" s="31" t="s">
        <v>62</v>
      </c>
      <c r="C42" s="40">
        <v>49662.73</v>
      </c>
      <c r="D42" s="40">
        <v>11686.819</v>
      </c>
      <c r="E42" s="38">
        <f t="shared" si="1"/>
        <v>23.532373270659907</v>
      </c>
      <c r="F42" s="26"/>
      <c r="G42" s="26"/>
    </row>
    <row r="43" spans="1:7" ht="12.75">
      <c r="A43" s="30" t="s">
        <v>73</v>
      </c>
      <c r="B43" s="31" t="s">
        <v>63</v>
      </c>
      <c r="C43" s="40">
        <v>3424</v>
      </c>
      <c r="D43" s="40">
        <v>856</v>
      </c>
      <c r="E43" s="38">
        <f t="shared" si="1"/>
        <v>25</v>
      </c>
      <c r="F43" s="26"/>
      <c r="G43" s="26"/>
    </row>
    <row r="44" spans="1:7" ht="25.5">
      <c r="A44" s="30" t="s">
        <v>74</v>
      </c>
      <c r="B44" s="31" t="s">
        <v>64</v>
      </c>
      <c r="C44" s="40">
        <v>0.863</v>
      </c>
      <c r="D44" s="40">
        <v>0.07325</v>
      </c>
      <c r="E44" s="38">
        <f t="shared" si="1"/>
        <v>8.487833140208574</v>
      </c>
      <c r="F44" s="26"/>
      <c r="G44" s="26"/>
    </row>
    <row r="45" spans="1:7" ht="25.5">
      <c r="A45" s="30" t="s">
        <v>76</v>
      </c>
      <c r="B45" s="31" t="s">
        <v>77</v>
      </c>
      <c r="C45" s="40">
        <v>0</v>
      </c>
      <c r="D45" s="40">
        <v>0</v>
      </c>
      <c r="E45" s="38">
        <v>0</v>
      </c>
      <c r="F45" s="26"/>
      <c r="G45" s="26"/>
    </row>
    <row r="46" spans="1:7" ht="18" customHeight="1">
      <c r="A46" s="32" t="s">
        <v>58</v>
      </c>
      <c r="B46" s="33"/>
      <c r="C46" s="43">
        <f>SUM(C32:C45)</f>
        <v>2782560.99439</v>
      </c>
      <c r="D46" s="43">
        <f>SUM(D32:D45)</f>
        <v>533720.55634</v>
      </c>
      <c r="E46" s="43">
        <f>D46/C46*100</f>
        <v>19.180911304947102</v>
      </c>
      <c r="F46" s="26"/>
      <c r="G46" s="26"/>
    </row>
    <row r="47" spans="1:7" ht="12.75">
      <c r="A47" s="26"/>
      <c r="B47" s="26"/>
      <c r="C47" s="26"/>
      <c r="D47" s="26"/>
      <c r="E47" s="26"/>
      <c r="F47" s="26"/>
      <c r="G47" s="26"/>
    </row>
    <row r="48" spans="3:7" ht="12.75">
      <c r="C48" s="26"/>
      <c r="D48" s="26"/>
      <c r="E48" s="26"/>
      <c r="F48" s="26"/>
      <c r="G48" s="26"/>
    </row>
    <row r="49" spans="1:7" ht="12.75">
      <c r="A49" s="8"/>
      <c r="C49" s="34"/>
      <c r="D49" s="34"/>
      <c r="E49" s="26"/>
      <c r="F49" s="26"/>
      <c r="G49" s="26"/>
    </row>
    <row r="50" spans="3:7" ht="12.75">
      <c r="C50" s="26"/>
      <c r="D50" s="36"/>
      <c r="E50" s="36"/>
      <c r="F50" s="26"/>
      <c r="G50" s="26"/>
    </row>
    <row r="51" spans="3:7" ht="12.75">
      <c r="C51" s="26"/>
      <c r="D51" s="26"/>
      <c r="E51" s="26"/>
      <c r="F51" s="26"/>
      <c r="G51" s="26"/>
    </row>
    <row r="52" spans="3:7" ht="12.75">
      <c r="C52" s="26"/>
      <c r="D52" s="26"/>
      <c r="E52" s="26"/>
      <c r="F52" s="26"/>
      <c r="G52" s="26"/>
    </row>
    <row r="53" spans="3:7" ht="12.75">
      <c r="C53" s="26"/>
      <c r="D53" s="26"/>
      <c r="E53" s="26"/>
      <c r="F53" s="26"/>
      <c r="G53" s="26"/>
    </row>
    <row r="54" spans="3:7" ht="12.75">
      <c r="C54" s="26"/>
      <c r="D54" s="26"/>
      <c r="E54" s="26"/>
      <c r="F54" s="26"/>
      <c r="G54" s="26"/>
    </row>
    <row r="55" ht="12.75">
      <c r="A55" s="9"/>
    </row>
    <row r="56" ht="12.75">
      <c r="A56" s="9"/>
    </row>
  </sheetData>
  <sheetProtection/>
  <mergeCells count="2">
    <mergeCell ref="A1:E1"/>
    <mergeCell ref="A2:E2"/>
  </mergeCells>
  <printOptions/>
  <pageMargins left="0.7874015748031497" right="0.5905511811023623" top="0.5905511811023623" bottom="0.5905511811023623" header="0.5118110236220472" footer="0.5118110236220472"/>
  <pageSetup fitToHeight="1" fitToWidth="1"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6"/>
  <sheetViews>
    <sheetView view="pageBreakPreview" zoomScaleNormal="75" zoomScaleSheetLayoutView="100" zoomScalePageLayoutView="0" workbookViewId="0" topLeftCell="A1">
      <selection activeCell="C4" sqref="C4"/>
    </sheetView>
  </sheetViews>
  <sheetFormatPr defaultColWidth="9.00390625" defaultRowHeight="12.75"/>
  <cols>
    <col min="1" max="1" width="50.00390625" style="0" customWidth="1"/>
    <col min="2" max="2" width="28.75390625" style="0" customWidth="1"/>
    <col min="3" max="3" width="28.625" style="0" customWidth="1"/>
  </cols>
  <sheetData>
    <row r="1" spans="1:3" ht="38.25" customHeight="1">
      <c r="A1" s="52" t="s">
        <v>92</v>
      </c>
      <c r="B1" s="52"/>
      <c r="C1" s="52"/>
    </row>
    <row r="2" ht="12.75">
      <c r="C2" s="53" t="s">
        <v>97</v>
      </c>
    </row>
    <row r="3" spans="1:3" ht="65.25" customHeight="1">
      <c r="A3" s="44" t="s">
        <v>88</v>
      </c>
      <c r="B3" s="45" t="s">
        <v>98</v>
      </c>
      <c r="C3" s="45" t="s">
        <v>99</v>
      </c>
    </row>
    <row r="4" spans="1:3" ht="18">
      <c r="A4" s="44" t="s">
        <v>89</v>
      </c>
      <c r="B4" s="46">
        <v>2548510</v>
      </c>
      <c r="C4" s="46">
        <v>608824.54832</v>
      </c>
    </row>
    <row r="5" spans="1:3" ht="18">
      <c r="A5" s="44" t="s">
        <v>90</v>
      </c>
      <c r="B5" s="46">
        <v>2782560.99439</v>
      </c>
      <c r="C5" s="46">
        <v>533720.55634</v>
      </c>
    </row>
    <row r="6" spans="1:3" ht="18">
      <c r="A6" s="44" t="s">
        <v>91</v>
      </c>
      <c r="B6" s="46">
        <f>B4-B5</f>
        <v>-234050.99439000012</v>
      </c>
      <c r="C6" s="46">
        <f>C4-C5</f>
        <v>75103.99197999993</v>
      </c>
    </row>
  </sheetData>
  <sheetProtection/>
  <mergeCells count="1">
    <mergeCell ref="A1:C1"/>
  </mergeCells>
  <printOptions/>
  <pageMargins left="0.7874015748031497" right="0.5905511811023623" top="0.5905511811023623" bottom="0.5905511811023623" header="0.5118110236220472" footer="0.5118110236220472"/>
  <pageSetup fitToHeight="1" fitToWidth="1" horizontalDpi="600" verticalDpi="600" orientation="portrait" paperSize="9" scale="8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7"/>
  <sheetViews>
    <sheetView view="pageBreakPreview" zoomScaleNormal="75" zoomScaleSheetLayoutView="100" zoomScalePageLayoutView="0" workbookViewId="0" topLeftCell="A1">
      <selection activeCell="B32" sqref="B32"/>
    </sheetView>
  </sheetViews>
  <sheetFormatPr defaultColWidth="9.00390625" defaultRowHeight="12.75"/>
  <cols>
    <col min="1" max="1" width="42.125" style="0" customWidth="1"/>
    <col min="2" max="2" width="15.875" style="0" customWidth="1"/>
    <col min="3" max="3" width="14.125" style="0" customWidth="1"/>
  </cols>
  <sheetData>
    <row r="1" spans="1:3" ht="54" customHeight="1">
      <c r="A1" s="50" t="s">
        <v>95</v>
      </c>
      <c r="B1" s="50"/>
      <c r="C1" s="50"/>
    </row>
    <row r="2" spans="1:3" ht="23.25" customHeight="1">
      <c r="A2" s="48"/>
      <c r="B2" s="48"/>
      <c r="C2" s="48" t="s">
        <v>97</v>
      </c>
    </row>
    <row r="3" spans="1:3" ht="47.25" customHeight="1">
      <c r="A3" s="7" t="s">
        <v>65</v>
      </c>
      <c r="B3" s="47" t="s">
        <v>100</v>
      </c>
      <c r="C3" s="47" t="s">
        <v>101</v>
      </c>
    </row>
    <row r="4" spans="1:3" ht="17.25" customHeight="1" hidden="1">
      <c r="A4" s="22"/>
      <c r="B4" s="22"/>
      <c r="C4" s="22"/>
    </row>
    <row r="5" spans="1:3" ht="1.5" customHeight="1" hidden="1">
      <c r="A5" s="1" t="s">
        <v>68</v>
      </c>
      <c r="B5" s="40">
        <v>904509</v>
      </c>
      <c r="C5" s="40">
        <v>159801.172</v>
      </c>
    </row>
    <row r="6" spans="1:3" ht="12.75">
      <c r="A6" s="1" t="s">
        <v>32</v>
      </c>
      <c r="B6" s="42">
        <v>700936</v>
      </c>
      <c r="C6" s="42">
        <v>121326.785</v>
      </c>
    </row>
    <row r="7" spans="1:3" ht="39.75" customHeight="1">
      <c r="A7" s="1" t="s">
        <v>84</v>
      </c>
      <c r="B7" s="42">
        <v>66674</v>
      </c>
      <c r="C7" s="42">
        <v>16794.9</v>
      </c>
    </row>
    <row r="8" spans="1:3" ht="18" customHeight="1">
      <c r="A8" s="1" t="s">
        <v>35</v>
      </c>
      <c r="B8" s="41">
        <v>69171</v>
      </c>
      <c r="C8" s="41">
        <v>9887.494999999999</v>
      </c>
    </row>
    <row r="9" spans="1:3" ht="15.75" customHeight="1">
      <c r="A9" s="1" t="s">
        <v>36</v>
      </c>
      <c r="B9" s="41">
        <v>31784</v>
      </c>
      <c r="C9" s="41">
        <v>2671.462</v>
      </c>
    </row>
    <row r="10" spans="1:3" ht="12.75">
      <c r="A10" s="1" t="s">
        <v>20</v>
      </c>
      <c r="B10" s="40">
        <v>11767</v>
      </c>
      <c r="C10" s="40">
        <v>2073.774</v>
      </c>
    </row>
    <row r="11" spans="1:3" ht="38.25">
      <c r="A11" s="1" t="s">
        <v>21</v>
      </c>
      <c r="B11" s="40">
        <v>0</v>
      </c>
      <c r="C11" s="41">
        <v>0</v>
      </c>
    </row>
    <row r="12" spans="1:3" ht="38.25">
      <c r="A12" s="1" t="s">
        <v>43</v>
      </c>
      <c r="B12" s="40">
        <v>13544</v>
      </c>
      <c r="C12" s="41">
        <v>2988.628</v>
      </c>
    </row>
    <row r="13" spans="1:3" ht="25.5">
      <c r="A13" s="1" t="s">
        <v>45</v>
      </c>
      <c r="B13" s="40">
        <v>1752</v>
      </c>
      <c r="C13" s="41">
        <v>237.525</v>
      </c>
    </row>
    <row r="14" spans="1:3" ht="37.5" customHeight="1">
      <c r="A14" s="1" t="s">
        <v>46</v>
      </c>
      <c r="B14" s="40">
        <v>2494</v>
      </c>
      <c r="C14" s="41">
        <v>2030.158</v>
      </c>
    </row>
    <row r="15" spans="1:3" ht="36" customHeight="1">
      <c r="A15" s="1" t="s">
        <v>49</v>
      </c>
      <c r="B15" s="40">
        <v>2749</v>
      </c>
      <c r="C15" s="41">
        <v>690.967</v>
      </c>
    </row>
    <row r="16" spans="1:3" ht="22.5" customHeight="1">
      <c r="A16" s="1" t="s">
        <v>70</v>
      </c>
      <c r="B16" s="40">
        <v>0</v>
      </c>
      <c r="C16" s="41">
        <v>0</v>
      </c>
    </row>
    <row r="17" spans="1:3" ht="30" customHeight="1">
      <c r="A17" s="1" t="s">
        <v>22</v>
      </c>
      <c r="B17" s="40">
        <v>3508</v>
      </c>
      <c r="C17" s="41">
        <v>701.428</v>
      </c>
    </row>
    <row r="18" spans="1:3" ht="15" customHeight="1">
      <c r="A18" s="1" t="s">
        <v>23</v>
      </c>
      <c r="B18" s="40">
        <v>130</v>
      </c>
      <c r="C18" s="41">
        <v>398.05</v>
      </c>
    </row>
    <row r="19" spans="1:3" ht="12.75">
      <c r="A19" s="1" t="s">
        <v>71</v>
      </c>
      <c r="B19" s="40">
        <v>1644001</v>
      </c>
      <c r="C19" s="41">
        <v>449023.375</v>
      </c>
    </row>
    <row r="20" spans="1:7" ht="15" customHeight="1">
      <c r="A20" s="25" t="s">
        <v>94</v>
      </c>
      <c r="B20" s="39">
        <v>2548510</v>
      </c>
      <c r="C20" s="39">
        <v>608824.547</v>
      </c>
      <c r="E20" s="16"/>
      <c r="F20" s="16"/>
      <c r="G20" s="17"/>
    </row>
    <row r="21" spans="2:5" ht="12.75">
      <c r="B21" s="26"/>
      <c r="C21" s="26"/>
      <c r="D21" s="26"/>
      <c r="E21" s="26"/>
    </row>
    <row r="22" spans="1:5" ht="24.75" customHeight="1">
      <c r="A22" s="1" t="s">
        <v>68</v>
      </c>
      <c r="B22" s="40">
        <v>904509</v>
      </c>
      <c r="C22" s="40">
        <v>159801.172</v>
      </c>
      <c r="D22" s="26"/>
      <c r="E22" s="26"/>
    </row>
    <row r="23" spans="1:5" ht="12.75">
      <c r="A23" s="1" t="s">
        <v>71</v>
      </c>
      <c r="B23" s="40">
        <v>1644001</v>
      </c>
      <c r="C23" s="41">
        <v>449023.375</v>
      </c>
      <c r="D23" s="26"/>
      <c r="E23" s="26"/>
    </row>
    <row r="24" spans="2:5" ht="12.75">
      <c r="B24" s="26"/>
      <c r="C24" s="26"/>
      <c r="D24" s="26"/>
      <c r="E24" s="26"/>
    </row>
    <row r="25" spans="2:5" ht="12.75">
      <c r="B25" s="26"/>
      <c r="C25" s="26"/>
      <c r="D25" s="26"/>
      <c r="E25" s="26"/>
    </row>
    <row r="26" spans="2:5" ht="12.75">
      <c r="B26" s="26"/>
      <c r="C26" s="26"/>
      <c r="D26" s="26"/>
      <c r="E26" s="26"/>
    </row>
    <row r="27" spans="2:5" ht="12.75">
      <c r="B27" s="26"/>
      <c r="C27" s="26"/>
      <c r="D27" s="26"/>
      <c r="E27" s="26"/>
    </row>
  </sheetData>
  <sheetProtection/>
  <mergeCells count="1">
    <mergeCell ref="A1:C1"/>
  </mergeCells>
  <printOptions/>
  <pageMargins left="0.7874015748031497" right="0.5905511811023623" top="0.5905511811023623" bottom="0.5905511811023623" header="0.5118110236220472" footer="0.5118110236220472"/>
  <pageSetup fitToHeight="1" fitToWidth="1" horizontalDpi="600" verticalDpi="600" orientation="portrait" paperSize="9" scale="4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5"/>
  <sheetViews>
    <sheetView tabSelected="1" view="pageBreakPreview" zoomScaleNormal="75" zoomScaleSheetLayoutView="100" zoomScalePageLayoutView="0" workbookViewId="0" topLeftCell="A1">
      <selection activeCell="B21" sqref="B21"/>
    </sheetView>
  </sheetViews>
  <sheetFormatPr defaultColWidth="9.00390625" defaultRowHeight="12.75"/>
  <cols>
    <col min="1" max="1" width="31.125" style="0" customWidth="1"/>
    <col min="2" max="2" width="15.875" style="0" customWidth="1"/>
    <col min="3" max="3" width="14.125" style="0" customWidth="1"/>
  </cols>
  <sheetData>
    <row r="1" spans="1:3" ht="66" customHeight="1">
      <c r="A1" s="50" t="s">
        <v>96</v>
      </c>
      <c r="B1" s="50"/>
      <c r="C1" s="50"/>
    </row>
    <row r="2" spans="1:3" ht="21.75" customHeight="1">
      <c r="A2" s="48"/>
      <c r="B2" s="48"/>
      <c r="C2" s="48" t="s">
        <v>97</v>
      </c>
    </row>
    <row r="3" spans="1:7" s="20" customFormat="1" ht="39.75" customHeight="1">
      <c r="A3" s="29" t="s">
        <v>55</v>
      </c>
      <c r="B3" s="47" t="s">
        <v>100</v>
      </c>
      <c r="C3" s="47" t="s">
        <v>101</v>
      </c>
      <c r="D3" s="35"/>
      <c r="E3" s="18"/>
      <c r="F3" s="18"/>
      <c r="G3" s="19"/>
    </row>
    <row r="4" spans="1:5" ht="12.75">
      <c r="A4" s="31" t="s">
        <v>8</v>
      </c>
      <c r="B4" s="40">
        <v>179890.005</v>
      </c>
      <c r="C4" s="40">
        <v>39266.739799999996</v>
      </c>
      <c r="D4" s="26"/>
      <c r="E4" s="26"/>
    </row>
    <row r="5" spans="1:5" ht="12.75">
      <c r="A5" s="31" t="s">
        <v>9</v>
      </c>
      <c r="B5" s="40">
        <v>3700.7</v>
      </c>
      <c r="C5" s="40">
        <v>734.59027</v>
      </c>
      <c r="D5" s="26"/>
      <c r="E5" s="26"/>
    </row>
    <row r="6" spans="1:5" ht="38.25">
      <c r="A6" s="31" t="s">
        <v>10</v>
      </c>
      <c r="B6" s="40">
        <v>26040</v>
      </c>
      <c r="C6" s="40">
        <v>3320.15968</v>
      </c>
      <c r="D6" s="26"/>
      <c r="E6" s="26"/>
    </row>
    <row r="7" spans="1:5" ht="12.75">
      <c r="A7" s="31" t="s">
        <v>11</v>
      </c>
      <c r="B7" s="40">
        <v>263475.20787</v>
      </c>
      <c r="C7" s="40">
        <v>13457.373000000001</v>
      </c>
      <c r="D7" s="26"/>
      <c r="E7" s="26"/>
    </row>
    <row r="8" spans="1:5" ht="24" customHeight="1">
      <c r="A8" s="31" t="s">
        <v>12</v>
      </c>
      <c r="B8" s="40">
        <v>213675.98572</v>
      </c>
      <c r="C8" s="40">
        <v>15083.95378</v>
      </c>
      <c r="D8" s="26"/>
      <c r="E8" s="26"/>
    </row>
    <row r="9" spans="1:5" ht="12.75">
      <c r="A9" s="31" t="s">
        <v>13</v>
      </c>
      <c r="B9" s="40">
        <v>5147</v>
      </c>
      <c r="C9" s="40">
        <v>4.43298</v>
      </c>
      <c r="D9" s="26"/>
      <c r="E9" s="26"/>
    </row>
    <row r="10" spans="1:5" ht="12.75">
      <c r="A10" s="31" t="s">
        <v>14</v>
      </c>
      <c r="B10" s="40">
        <v>1523577.2870000002</v>
      </c>
      <c r="C10" s="40">
        <v>289694.11037</v>
      </c>
      <c r="D10" s="26"/>
      <c r="E10" s="26"/>
    </row>
    <row r="11" spans="1:5" ht="12.75">
      <c r="A11" s="31" t="s">
        <v>61</v>
      </c>
      <c r="B11" s="40">
        <v>237704.09999999998</v>
      </c>
      <c r="C11" s="40">
        <v>47498.477730000006</v>
      </c>
      <c r="D11" s="26"/>
      <c r="E11" s="26"/>
    </row>
    <row r="12" spans="1:5" ht="12.75">
      <c r="A12" s="31" t="s">
        <v>79</v>
      </c>
      <c r="B12" s="40">
        <v>0</v>
      </c>
      <c r="C12" s="40">
        <v>0</v>
      </c>
      <c r="D12" s="26"/>
      <c r="E12" s="26"/>
    </row>
    <row r="13" spans="1:5" ht="12.75">
      <c r="A13" s="31" t="s">
        <v>15</v>
      </c>
      <c r="B13" s="40">
        <v>276263.1158</v>
      </c>
      <c r="C13" s="40">
        <v>112117.82647999999</v>
      </c>
      <c r="D13" s="26"/>
      <c r="E13" s="26"/>
    </row>
    <row r="14" spans="1:5" ht="12.75">
      <c r="A14" s="31" t="s">
        <v>62</v>
      </c>
      <c r="B14" s="40">
        <v>49662.73</v>
      </c>
      <c r="C14" s="40">
        <v>11686.819</v>
      </c>
      <c r="D14" s="26"/>
      <c r="E14" s="26"/>
    </row>
    <row r="15" spans="1:5" ht="24" customHeight="1">
      <c r="A15" s="31" t="s">
        <v>63</v>
      </c>
      <c r="B15" s="40">
        <v>3424</v>
      </c>
      <c r="C15" s="40">
        <v>856</v>
      </c>
      <c r="D15" s="26"/>
      <c r="E15" s="26"/>
    </row>
    <row r="16" spans="1:5" ht="39" customHeight="1">
      <c r="A16" s="31" t="s">
        <v>64</v>
      </c>
      <c r="B16" s="40">
        <v>0.863</v>
      </c>
      <c r="C16" s="40">
        <v>0.07325</v>
      </c>
      <c r="D16" s="26"/>
      <c r="E16" s="26"/>
    </row>
    <row r="17" spans="1:5" ht="18" customHeight="1">
      <c r="A17" s="49"/>
      <c r="B17" s="43">
        <f>SUM(B4:B16)</f>
        <v>2782560.99439</v>
      </c>
      <c r="C17" s="43">
        <f>SUM(C4:C16)</f>
        <v>533720.55634</v>
      </c>
      <c r="D17" s="26"/>
      <c r="E17" s="26"/>
    </row>
    <row r="18" spans="1:5" ht="12.75">
      <c r="A18" s="26"/>
      <c r="B18" s="26"/>
      <c r="C18" s="26"/>
      <c r="D18" s="26"/>
      <c r="E18" s="26"/>
    </row>
    <row r="19" spans="2:5" ht="12.75">
      <c r="B19" s="26"/>
      <c r="C19" s="26"/>
      <c r="D19" s="26"/>
      <c r="E19" s="26"/>
    </row>
    <row r="20" spans="2:5" ht="12.75">
      <c r="B20" s="34"/>
      <c r="C20" s="34"/>
      <c r="D20" s="26"/>
      <c r="E20" s="26"/>
    </row>
    <row r="21" spans="2:5" ht="12.75">
      <c r="B21" s="26"/>
      <c r="C21" s="36"/>
      <c r="D21" s="26"/>
      <c r="E21" s="26"/>
    </row>
    <row r="22" spans="2:5" ht="12.75">
      <c r="B22" s="26"/>
      <c r="C22" s="26"/>
      <c r="D22" s="26"/>
      <c r="E22" s="26"/>
    </row>
    <row r="23" spans="2:5" ht="12.75">
      <c r="B23" s="26"/>
      <c r="C23" s="26"/>
      <c r="D23" s="26"/>
      <c r="E23" s="26"/>
    </row>
    <row r="24" spans="2:5" ht="12.75">
      <c r="B24" s="26"/>
      <c r="C24" s="26"/>
      <c r="D24" s="26"/>
      <c r="E24" s="26"/>
    </row>
    <row r="25" spans="2:5" ht="12.75">
      <c r="B25" s="26"/>
      <c r="C25" s="26"/>
      <c r="D25" s="26"/>
      <c r="E25" s="26"/>
    </row>
  </sheetData>
  <sheetProtection/>
  <mergeCells count="1">
    <mergeCell ref="A1:C1"/>
  </mergeCells>
  <printOptions/>
  <pageMargins left="0.7874015748031497" right="0.5905511811023623" top="0.5905511811023623" bottom="0.5905511811023623" header="0.5118110236220472" footer="0.5118110236220472"/>
  <pageSetup fitToHeight="1" fitToWidth="1" horizontalDpi="600" verticalDpi="600" orientation="portrait" paperSize="9" scale="4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WareZ Provider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www.PHILka.RU</dc:creator>
  <cp:keywords/>
  <dc:description/>
  <cp:lastModifiedBy>Ольга С. Бакланова</cp:lastModifiedBy>
  <cp:lastPrinted>2023-03-01T11:39:02Z</cp:lastPrinted>
  <dcterms:created xsi:type="dcterms:W3CDTF">2010-10-20T02:09:28Z</dcterms:created>
  <dcterms:modified xsi:type="dcterms:W3CDTF">2023-06-22T05:42:24Z</dcterms:modified>
  <cp:category/>
  <cp:version/>
  <cp:contentType/>
  <cp:contentStatus/>
</cp:coreProperties>
</file>