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515" yWindow="345" windowWidth="19320" windowHeight="11955"/>
  </bookViews>
  <sheets>
    <sheet name="Лист1" sheetId="1" r:id="rId1"/>
    <sheet name="Лист3" sheetId="3" r:id="rId2"/>
  </sheets>
  <definedNames>
    <definedName name="_xlnm.Print_Area" localSheetId="0">Лист1!$A$1:$N$353</definedName>
  </definedNames>
  <calcPr calcId="114210"/>
</workbook>
</file>

<file path=xl/calcChain.xml><?xml version="1.0" encoding="utf-8"?>
<calcChain xmlns="http://schemas.openxmlformats.org/spreadsheetml/2006/main">
  <c r="A175" i="1"/>
  <c r="A176"/>
  <c r="A177"/>
  <c r="A178"/>
  <c r="A179"/>
  <c r="A180"/>
  <c r="A181"/>
  <c r="A182"/>
  <c r="A183"/>
  <c r="A184"/>
  <c r="A185"/>
  <c r="J100"/>
  <c r="H172"/>
  <c r="H171"/>
  <c r="H170"/>
  <c r="N169"/>
  <c r="M169"/>
  <c r="L169"/>
  <c r="K169"/>
  <c r="J169"/>
  <c r="I169"/>
  <c r="H169"/>
  <c r="H33"/>
  <c r="I98"/>
  <c r="H166"/>
  <c r="H165"/>
  <c r="H164"/>
  <c r="N163"/>
  <c r="M163"/>
  <c r="L163"/>
  <c r="K163"/>
  <c r="J163"/>
  <c r="I163"/>
  <c r="H163"/>
  <c r="H196"/>
  <c r="H202"/>
  <c r="H208"/>
  <c r="H214"/>
  <c r="H220"/>
  <c r="H232"/>
  <c r="H226"/>
  <c r="H238"/>
  <c r="H244"/>
  <c r="H250"/>
  <c r="H256"/>
  <c r="H262"/>
  <c r="H268"/>
  <c r="H274"/>
  <c r="H280"/>
  <c r="H286"/>
  <c r="H292"/>
  <c r="H298"/>
  <c r="H304"/>
  <c r="H310"/>
  <c r="H316"/>
  <c r="H322"/>
  <c r="H328"/>
  <c r="H334"/>
  <c r="H340"/>
  <c r="H346"/>
  <c r="H352"/>
  <c r="H190"/>
  <c r="H195"/>
  <c r="H201"/>
  <c r="H207"/>
  <c r="H213"/>
  <c r="H219"/>
  <c r="H225"/>
  <c r="H231"/>
  <c r="H237"/>
  <c r="H243"/>
  <c r="H249"/>
  <c r="H255"/>
  <c r="H261"/>
  <c r="H267"/>
  <c r="H273"/>
  <c r="H279"/>
  <c r="H285"/>
  <c r="H291"/>
  <c r="H297"/>
  <c r="H303"/>
  <c r="H309"/>
  <c r="H315"/>
  <c r="H321"/>
  <c r="H327"/>
  <c r="H333"/>
  <c r="H339"/>
  <c r="H345"/>
  <c r="H351"/>
  <c r="H189"/>
  <c r="J189"/>
  <c r="K189"/>
  <c r="L189"/>
  <c r="I189"/>
  <c r="J190"/>
  <c r="K190"/>
  <c r="L190"/>
  <c r="I190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H350"/>
  <c r="N349"/>
  <c r="M349"/>
  <c r="L349"/>
  <c r="K349"/>
  <c r="J349"/>
  <c r="I349"/>
  <c r="H349"/>
  <c r="D348"/>
  <c r="H344"/>
  <c r="N343"/>
  <c r="M343"/>
  <c r="L343"/>
  <c r="K343"/>
  <c r="J343"/>
  <c r="I343"/>
  <c r="H343"/>
  <c r="D342"/>
  <c r="H338"/>
  <c r="N337"/>
  <c r="M337"/>
  <c r="L337"/>
  <c r="K337"/>
  <c r="J337"/>
  <c r="I337"/>
  <c r="H337"/>
  <c r="D336"/>
  <c r="H332"/>
  <c r="N331"/>
  <c r="M331"/>
  <c r="L331"/>
  <c r="K331"/>
  <c r="J331"/>
  <c r="I331"/>
  <c r="H331"/>
  <c r="D330"/>
  <c r="H326"/>
  <c r="N325"/>
  <c r="M325"/>
  <c r="L325"/>
  <c r="K325"/>
  <c r="J325"/>
  <c r="I325"/>
  <c r="H325"/>
  <c r="D324"/>
  <c r="H320"/>
  <c r="N319"/>
  <c r="M319"/>
  <c r="L319"/>
  <c r="K319"/>
  <c r="J319"/>
  <c r="I319"/>
  <c r="H319"/>
  <c r="D318"/>
  <c r="H314"/>
  <c r="N313"/>
  <c r="M313"/>
  <c r="L313"/>
  <c r="K313"/>
  <c r="J313"/>
  <c r="I313"/>
  <c r="H313"/>
  <c r="D312"/>
  <c r="H308"/>
  <c r="N307"/>
  <c r="M307"/>
  <c r="L307"/>
  <c r="K307"/>
  <c r="J307"/>
  <c r="I307"/>
  <c r="H307"/>
  <c r="D306"/>
  <c r="J99"/>
  <c r="I99"/>
  <c r="I100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H160"/>
  <c r="H159"/>
  <c r="H158"/>
  <c r="N157"/>
  <c r="M157"/>
  <c r="L157"/>
  <c r="K157"/>
  <c r="J157"/>
  <c r="I157"/>
  <c r="H157"/>
  <c r="D156"/>
  <c r="H154"/>
  <c r="H153"/>
  <c r="H152"/>
  <c r="N151"/>
  <c r="M151"/>
  <c r="L151"/>
  <c r="K151"/>
  <c r="J151"/>
  <c r="I151"/>
  <c r="H151"/>
  <c r="D150"/>
  <c r="H148"/>
  <c r="H147"/>
  <c r="H146"/>
  <c r="N145"/>
  <c r="M145"/>
  <c r="L145"/>
  <c r="K145"/>
  <c r="J145"/>
  <c r="I145"/>
  <c r="H145"/>
  <c r="D144"/>
  <c r="I76"/>
  <c r="I75"/>
  <c r="I259"/>
  <c r="J259"/>
  <c r="K259"/>
  <c r="L259"/>
  <c r="M259"/>
  <c r="N259"/>
  <c r="H259"/>
  <c r="D258"/>
  <c r="I253"/>
  <c r="J253"/>
  <c r="K253"/>
  <c r="L253"/>
  <c r="M253"/>
  <c r="N253"/>
  <c r="H253"/>
  <c r="D252"/>
  <c r="I247"/>
  <c r="J247"/>
  <c r="K247"/>
  <c r="L247"/>
  <c r="M247"/>
  <c r="N247"/>
  <c r="H247"/>
  <c r="D246"/>
  <c r="J241"/>
  <c r="L241"/>
  <c r="I241"/>
  <c r="K241"/>
  <c r="M241"/>
  <c r="N241"/>
  <c r="H241"/>
  <c r="D240"/>
  <c r="J235"/>
  <c r="L235"/>
  <c r="I235"/>
  <c r="K235"/>
  <c r="M235"/>
  <c r="N235"/>
  <c r="H235"/>
  <c r="D234"/>
  <c r="J229"/>
  <c r="L229"/>
  <c r="I229"/>
  <c r="K229"/>
  <c r="M229"/>
  <c r="N229"/>
  <c r="H229"/>
  <c r="D228"/>
  <c r="J223"/>
  <c r="L223"/>
  <c r="I223"/>
  <c r="K223"/>
  <c r="M223"/>
  <c r="N223"/>
  <c r="H223"/>
  <c r="D222"/>
  <c r="I265"/>
  <c r="J265"/>
  <c r="K265"/>
  <c r="L265"/>
  <c r="M265"/>
  <c r="N265"/>
  <c r="H265"/>
  <c r="D264"/>
  <c r="I43"/>
  <c r="H43"/>
  <c r="D42"/>
  <c r="I37"/>
  <c r="J37"/>
  <c r="K37"/>
  <c r="L37"/>
  <c r="M37"/>
  <c r="N37"/>
  <c r="H37"/>
  <c r="D36"/>
  <c r="H34"/>
  <c r="H31"/>
  <c r="D30"/>
  <c r="H142"/>
  <c r="H141"/>
  <c r="H140"/>
  <c r="N139"/>
  <c r="M139"/>
  <c r="L139"/>
  <c r="K139"/>
  <c r="J139"/>
  <c r="I139"/>
  <c r="H139"/>
  <c r="D138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H94"/>
  <c r="H93"/>
  <c r="I91"/>
  <c r="H91"/>
  <c r="N20"/>
  <c r="M20"/>
  <c r="M14"/>
  <c r="M26"/>
  <c r="M50"/>
  <c r="M62"/>
  <c r="M74"/>
  <c r="M98"/>
  <c r="M176"/>
  <c r="M188"/>
  <c r="M8"/>
  <c r="M15"/>
  <c r="M27"/>
  <c r="M51"/>
  <c r="M63"/>
  <c r="M75"/>
  <c r="M99"/>
  <c r="M177"/>
  <c r="M189"/>
  <c r="M9"/>
  <c r="M16"/>
  <c r="M28"/>
  <c r="M64"/>
  <c r="M76"/>
  <c r="M100"/>
  <c r="M178"/>
  <c r="M190"/>
  <c r="M52"/>
  <c r="M10"/>
  <c r="M7"/>
  <c r="L20"/>
  <c r="L14"/>
  <c r="L26"/>
  <c r="L50"/>
  <c r="L62"/>
  <c r="L74"/>
  <c r="L98"/>
  <c r="L176"/>
  <c r="L188"/>
  <c r="L8"/>
  <c r="L15"/>
  <c r="L27"/>
  <c r="L51"/>
  <c r="L63"/>
  <c r="L75"/>
  <c r="L99"/>
  <c r="L177"/>
  <c r="L9"/>
  <c r="L16"/>
  <c r="L28"/>
  <c r="L64"/>
  <c r="L76"/>
  <c r="L100"/>
  <c r="L178"/>
  <c r="L52"/>
  <c r="L10"/>
  <c r="L7"/>
  <c r="K20"/>
  <c r="K14"/>
  <c r="K26"/>
  <c r="K50"/>
  <c r="K62"/>
  <c r="K74"/>
  <c r="K98"/>
  <c r="K176"/>
  <c r="K188"/>
  <c r="K8"/>
  <c r="K15"/>
  <c r="K27"/>
  <c r="K51"/>
  <c r="K63"/>
  <c r="K75"/>
  <c r="K99"/>
  <c r="K177"/>
  <c r="K9"/>
  <c r="K16"/>
  <c r="K28"/>
  <c r="K64"/>
  <c r="K76"/>
  <c r="K100"/>
  <c r="K178"/>
  <c r="K52"/>
  <c r="K10"/>
  <c r="K7"/>
  <c r="J20"/>
  <c r="I20"/>
  <c r="I14"/>
  <c r="I26"/>
  <c r="I50"/>
  <c r="I62"/>
  <c r="I74"/>
  <c r="I176"/>
  <c r="I188"/>
  <c r="I8"/>
  <c r="J14"/>
  <c r="J26"/>
  <c r="J50"/>
  <c r="J62"/>
  <c r="J74"/>
  <c r="J98"/>
  <c r="J176"/>
  <c r="J188"/>
  <c r="J8"/>
  <c r="N14"/>
  <c r="N26"/>
  <c r="N50"/>
  <c r="N62"/>
  <c r="N74"/>
  <c r="N98"/>
  <c r="N176"/>
  <c r="N188"/>
  <c r="N8"/>
  <c r="N15"/>
  <c r="N27"/>
  <c r="N51"/>
  <c r="N63"/>
  <c r="N75"/>
  <c r="N99"/>
  <c r="N177"/>
  <c r="N189"/>
  <c r="N9"/>
  <c r="I28"/>
  <c r="I52"/>
  <c r="I64"/>
  <c r="I16"/>
  <c r="I178"/>
  <c r="I10"/>
  <c r="J16"/>
  <c r="J28"/>
  <c r="J64"/>
  <c r="J76"/>
  <c r="J178"/>
  <c r="J52"/>
  <c r="J10"/>
  <c r="N16"/>
  <c r="N28"/>
  <c r="N64"/>
  <c r="N76"/>
  <c r="N100"/>
  <c r="N178"/>
  <c r="N190"/>
  <c r="N52"/>
  <c r="N10"/>
  <c r="H46"/>
  <c r="H40"/>
  <c r="H28"/>
  <c r="H58"/>
  <c r="H52"/>
  <c r="H70"/>
  <c r="H64"/>
  <c r="H76"/>
  <c r="H22"/>
  <c r="H16"/>
  <c r="H100"/>
  <c r="H184"/>
  <c r="H178"/>
  <c r="H10"/>
  <c r="I301"/>
  <c r="J301"/>
  <c r="K301"/>
  <c r="L301"/>
  <c r="M301"/>
  <c r="N301"/>
  <c r="H301"/>
  <c r="D300"/>
  <c r="I295"/>
  <c r="J295"/>
  <c r="K295"/>
  <c r="L295"/>
  <c r="M295"/>
  <c r="N295"/>
  <c r="H295"/>
  <c r="D294"/>
  <c r="I289"/>
  <c r="J289"/>
  <c r="K289"/>
  <c r="L289"/>
  <c r="M289"/>
  <c r="N289"/>
  <c r="H289"/>
  <c r="D288"/>
  <c r="I283"/>
  <c r="J283"/>
  <c r="K283"/>
  <c r="L283"/>
  <c r="M283"/>
  <c r="N283"/>
  <c r="H283"/>
  <c r="D282"/>
  <c r="I271"/>
  <c r="J271"/>
  <c r="K271"/>
  <c r="L271"/>
  <c r="M271"/>
  <c r="N271"/>
  <c r="H271"/>
  <c r="D270"/>
  <c r="I277"/>
  <c r="J277"/>
  <c r="K277"/>
  <c r="L277"/>
  <c r="M277"/>
  <c r="N277"/>
  <c r="H277"/>
  <c r="D276"/>
  <c r="I217"/>
  <c r="J217"/>
  <c r="K217"/>
  <c r="L217"/>
  <c r="M217"/>
  <c r="N217"/>
  <c r="H217"/>
  <c r="D216"/>
  <c r="I211"/>
  <c r="J211"/>
  <c r="K211"/>
  <c r="L211"/>
  <c r="M211"/>
  <c r="N211"/>
  <c r="H211"/>
  <c r="D210"/>
  <c r="I205"/>
  <c r="J205"/>
  <c r="K205"/>
  <c r="L205"/>
  <c r="M205"/>
  <c r="N205"/>
  <c r="H205"/>
  <c r="D204"/>
  <c r="I199"/>
  <c r="J199"/>
  <c r="K199"/>
  <c r="L199"/>
  <c r="M199"/>
  <c r="N199"/>
  <c r="H199"/>
  <c r="D198"/>
  <c r="I193"/>
  <c r="J193"/>
  <c r="K193"/>
  <c r="L193"/>
  <c r="M193"/>
  <c r="N193"/>
  <c r="H193"/>
  <c r="D192"/>
  <c r="H182"/>
  <c r="H183"/>
  <c r="H185"/>
  <c r="H181"/>
  <c r="D180"/>
  <c r="I133"/>
  <c r="J133"/>
  <c r="K133"/>
  <c r="L133"/>
  <c r="M133"/>
  <c r="N133"/>
  <c r="H133"/>
  <c r="D132"/>
  <c r="I127"/>
  <c r="J127"/>
  <c r="K127"/>
  <c r="L127"/>
  <c r="M127"/>
  <c r="N127"/>
  <c r="H127"/>
  <c r="D126"/>
  <c r="I121"/>
  <c r="J121"/>
  <c r="K121"/>
  <c r="L121"/>
  <c r="M121"/>
  <c r="N121"/>
  <c r="H121"/>
  <c r="D120"/>
  <c r="I115"/>
  <c r="J115"/>
  <c r="K115"/>
  <c r="L115"/>
  <c r="M115"/>
  <c r="N115"/>
  <c r="H115"/>
  <c r="D114"/>
  <c r="I109"/>
  <c r="J109"/>
  <c r="K109"/>
  <c r="L109"/>
  <c r="M109"/>
  <c r="N109"/>
  <c r="H109"/>
  <c r="D108"/>
  <c r="H88"/>
  <c r="H87"/>
  <c r="H85"/>
  <c r="D84"/>
  <c r="I79"/>
  <c r="J79"/>
  <c r="K79"/>
  <c r="L79"/>
  <c r="M79"/>
  <c r="N79"/>
  <c r="H79"/>
  <c r="D78"/>
  <c r="I67"/>
  <c r="J67"/>
  <c r="K67"/>
  <c r="L67"/>
  <c r="M67"/>
  <c r="N67"/>
  <c r="H67"/>
  <c r="D66"/>
  <c r="J177"/>
  <c r="I177"/>
  <c r="H176"/>
  <c r="H177"/>
  <c r="H179"/>
  <c r="J179"/>
  <c r="K179"/>
  <c r="L179"/>
  <c r="M179"/>
  <c r="N179"/>
  <c r="I179"/>
  <c r="J101"/>
  <c r="K101"/>
  <c r="L101"/>
  <c r="M101"/>
  <c r="N101"/>
  <c r="I101"/>
  <c r="H38"/>
  <c r="H39"/>
  <c r="H302"/>
  <c r="H296"/>
  <c r="H290"/>
  <c r="H284"/>
  <c r="H278"/>
  <c r="H272"/>
  <c r="H266"/>
  <c r="H260"/>
  <c r="H254"/>
  <c r="H248"/>
  <c r="H242"/>
  <c r="H236"/>
  <c r="H230"/>
  <c r="H224"/>
  <c r="H218"/>
  <c r="H212"/>
  <c r="H206"/>
  <c r="H200"/>
  <c r="H194"/>
  <c r="H136"/>
  <c r="H135"/>
  <c r="H134"/>
  <c r="H130"/>
  <c r="H129"/>
  <c r="H128"/>
  <c r="H124"/>
  <c r="H123"/>
  <c r="H122"/>
  <c r="H118"/>
  <c r="H117"/>
  <c r="H116"/>
  <c r="J181"/>
  <c r="K181"/>
  <c r="L181"/>
  <c r="M181"/>
  <c r="N181"/>
  <c r="I181"/>
  <c r="H110"/>
  <c r="H111"/>
  <c r="H112"/>
  <c r="H107"/>
  <c r="H104"/>
  <c r="H105"/>
  <c r="H106"/>
  <c r="J103"/>
  <c r="K103"/>
  <c r="L103"/>
  <c r="M103"/>
  <c r="N103"/>
  <c r="I103"/>
  <c r="I85"/>
  <c r="H68"/>
  <c r="H69"/>
  <c r="N55"/>
  <c r="L55"/>
  <c r="M55"/>
  <c r="J55"/>
  <c r="K55"/>
  <c r="I55"/>
  <c r="H56"/>
  <c r="H57"/>
  <c r="H50"/>
  <c r="I51"/>
  <c r="J51"/>
  <c r="H51"/>
  <c r="I53"/>
  <c r="J53"/>
  <c r="K53"/>
  <c r="L53"/>
  <c r="M53"/>
  <c r="N53"/>
  <c r="H53"/>
  <c r="I15"/>
  <c r="I27"/>
  <c r="I63"/>
  <c r="I9"/>
  <c r="J15"/>
  <c r="J27"/>
  <c r="J63"/>
  <c r="J75"/>
  <c r="J9"/>
  <c r="J7"/>
  <c r="I17"/>
  <c r="J17"/>
  <c r="K17"/>
  <c r="L17"/>
  <c r="M17"/>
  <c r="N17"/>
  <c r="H17"/>
  <c r="H55"/>
  <c r="H188"/>
  <c r="I191"/>
  <c r="J191"/>
  <c r="K191"/>
  <c r="L191"/>
  <c r="M191"/>
  <c r="N191"/>
  <c r="H191"/>
  <c r="I77"/>
  <c r="J77"/>
  <c r="K77"/>
  <c r="L77"/>
  <c r="M77"/>
  <c r="N77"/>
  <c r="H77"/>
  <c r="H62"/>
  <c r="H63"/>
  <c r="I65"/>
  <c r="J65"/>
  <c r="K65"/>
  <c r="L65"/>
  <c r="M65"/>
  <c r="N65"/>
  <c r="H65"/>
  <c r="I31"/>
  <c r="J31"/>
  <c r="K31"/>
  <c r="L31"/>
  <c r="M31"/>
  <c r="N31"/>
  <c r="H26"/>
  <c r="I29"/>
  <c r="J29"/>
  <c r="K29"/>
  <c r="L29"/>
  <c r="M29"/>
  <c r="N29"/>
  <c r="H29"/>
  <c r="J49"/>
  <c r="H99"/>
  <c r="H101"/>
  <c r="H98"/>
  <c r="L11"/>
  <c r="N11"/>
  <c r="J11"/>
  <c r="L49"/>
  <c r="K49"/>
  <c r="N49"/>
  <c r="H75"/>
  <c r="K11"/>
  <c r="M11"/>
  <c r="I11"/>
  <c r="M49"/>
  <c r="H11"/>
  <c r="L175"/>
  <c r="J187"/>
  <c r="I49"/>
  <c r="H49"/>
  <c r="M73"/>
  <c r="H187"/>
  <c r="I73"/>
  <c r="M61"/>
  <c r="I61"/>
  <c r="L61"/>
  <c r="H61"/>
  <c r="K61"/>
  <c r="N61"/>
  <c r="J61"/>
  <c r="K175"/>
  <c r="M187"/>
  <c r="L187"/>
  <c r="L73"/>
  <c r="K73"/>
  <c r="K97"/>
  <c r="K187"/>
  <c r="J25"/>
  <c r="N73"/>
  <c r="J73"/>
  <c r="N187"/>
  <c r="N25"/>
  <c r="N175"/>
  <c r="J175"/>
  <c r="M175"/>
  <c r="I175"/>
  <c r="L25"/>
  <c r="L97"/>
  <c r="K25"/>
  <c r="N97"/>
  <c r="J97"/>
  <c r="M25"/>
  <c r="I25"/>
  <c r="I97"/>
  <c r="M97"/>
  <c r="I187"/>
  <c r="H97"/>
  <c r="H103"/>
  <c r="H82"/>
  <c r="H81"/>
  <c r="H45"/>
  <c r="H27"/>
  <c r="H21"/>
  <c r="H15"/>
  <c r="N19"/>
  <c r="M19"/>
  <c r="L19"/>
  <c r="K19"/>
  <c r="J19"/>
  <c r="I19"/>
  <c r="N7"/>
  <c r="H25"/>
  <c r="H19"/>
  <c r="H175"/>
  <c r="H9"/>
  <c r="N13"/>
  <c r="H73"/>
  <c r="M13"/>
  <c r="L13"/>
  <c r="K13"/>
  <c r="I7"/>
  <c r="J13"/>
  <c r="H20"/>
  <c r="H14"/>
  <c r="H8"/>
  <c r="I13"/>
  <c r="H7"/>
  <c r="H13"/>
</calcChain>
</file>

<file path=xl/sharedStrings.xml><?xml version="1.0" encoding="utf-8"?>
<sst xmlns="http://schemas.openxmlformats.org/spreadsheetml/2006/main" count="473" uniqueCount="153">
  <si>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</si>
  <si>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</si>
  <si>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</si>
  <si>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</si>
  <si>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</si>
  <si>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</si>
  <si>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</si>
  <si>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</si>
  <si>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 xml:space="preserve">Сметная стоимость          объекта,      
     тыс. рублей:
</t>
  </si>
  <si>
    <t xml:space="preserve">Сроки         строительства 
(проектно-    
сметных работ, экспертизы    
проектно-     
сметной доку-ментации) 
</t>
  </si>
  <si>
    <t>ВСЕГО по объекту 1, в том числе:</t>
  </si>
  <si>
    <t>местный бюджет</t>
  </si>
  <si>
    <t>внебюджетные источники</t>
  </si>
  <si>
    <t>Объект 1                          Восстановление гидротехнического сооружения (плотины)  всего, в том числе</t>
  </si>
  <si>
    <t>2015 год</t>
  </si>
  <si>
    <t>2016 год</t>
  </si>
  <si>
    <t>2017 год</t>
  </si>
  <si>
    <t>2018 год</t>
  </si>
  <si>
    <t>2019 год</t>
  </si>
  <si>
    <t>2020 год</t>
  </si>
  <si>
    <t>г. Артемовский</t>
  </si>
  <si>
    <t>Объект 2 Реконструкция стадиона "Локомотив"</t>
  </si>
  <si>
    <t xml:space="preserve">с. Покровское </t>
  </si>
  <si>
    <t>ВСЕГО по объекту 3, в том числе:</t>
  </si>
  <si>
    <t>ВСЕГО по объекту 2, в том числе:</t>
  </si>
  <si>
    <t xml:space="preserve">Объект 1  Строительство жилого дома на 30 квартир в целях переселения граждан из жилых помещений, признанных непригодными для проживания и (или) с высоким уровнем износа </t>
  </si>
  <si>
    <t xml:space="preserve">Объект 1  Строительство детского сада на 270 мест </t>
  </si>
  <si>
    <t xml:space="preserve">Объект 2 Строительство детского сада на 90 мест </t>
  </si>
  <si>
    <t xml:space="preserve">Центральная часть                           г. Артемовский </t>
  </si>
  <si>
    <t xml:space="preserve">п. Буланаш                  ул. Кутузова </t>
  </si>
  <si>
    <t xml:space="preserve">п. Буланаш </t>
  </si>
  <si>
    <t>с. Покровское</t>
  </si>
  <si>
    <t xml:space="preserve">Объект 1   Строительство участка автомобильной дороги </t>
  </si>
  <si>
    <t>г. Артемовский         ул.  Мира от Узла связи до ул. Западной</t>
  </si>
  <si>
    <t xml:space="preserve">г. Артемовский </t>
  </si>
  <si>
    <t>ВСЕГО по объекту 4, в том числе:</t>
  </si>
  <si>
    <t>ВСЕГО по объекту 5, в том числе:</t>
  </si>
  <si>
    <t>ВСЕГО по объекту 6, в том числе:</t>
  </si>
  <si>
    <t>Объект 1     Газоснабжение жилых домов ПК "Ручейный" г.Артемовский Свердловской области</t>
  </si>
  <si>
    <t>Объект 2     Газоснабжение жилых домов ПК "Пролетарский" г.Артемовский Свердловской области</t>
  </si>
  <si>
    <t xml:space="preserve">Объект 3  Расширение системы газопроводов для газоснабжения жилых домов в городе Артемовском   </t>
  </si>
  <si>
    <t>г.Артемовский</t>
  </si>
  <si>
    <t>Объект 4 Газоснабжение жилых домов ПК "Западный" г.Артемовский Свердловской области</t>
  </si>
  <si>
    <t>Объект 6 Газоснабжение жилых домов ПК "Заречный" г.Артемовский Свердловской области</t>
  </si>
  <si>
    <t>ВСЕГО по объекту 7, в том числе:</t>
  </si>
  <si>
    <t>Объект 7 Газоснабжение жилых домов ПК "Шмидта" г.Артемовский Свердловской области</t>
  </si>
  <si>
    <t>ВСЕГО по объекту 8, в том числе:</t>
  </si>
  <si>
    <t>Объект 8 Газоснабжение жилых домов ПК "Парковый" г.Артемовский Свердловской области</t>
  </si>
  <si>
    <t>ВСЕГО по объекту 9, в том числе:</t>
  </si>
  <si>
    <t>Объект 9 Газоснабжение жилых домов ПК "Вымпел" г.Артемовский Свердловской области</t>
  </si>
  <si>
    <t>ВСЕГО по объекту 10, в том числе:</t>
  </si>
  <si>
    <t>ВСЕГО по объекту 11, в том числе:</t>
  </si>
  <si>
    <t>Объект 11 Разводящие сети газоснабжения по улицам Новой, Чапаева, Ворошилова с.Б.Трифоново</t>
  </si>
  <si>
    <t>с.Б.Трифоново</t>
  </si>
  <si>
    <t>ВСЕГО по объекту 12, в том числе:</t>
  </si>
  <si>
    <t>ВСЕГО по объекту 13, в том числе:</t>
  </si>
  <si>
    <t>ВСЕГО по объекту 14, в том числе:</t>
  </si>
  <si>
    <t>п. Буланаш</t>
  </si>
  <si>
    <t>ВСЕГО по объекту 15, в том числе:</t>
  </si>
  <si>
    <t xml:space="preserve">Объект 15    Газопровод низкого давления по ул.Коммуны, г.Артемовский, Свердловской области               </t>
  </si>
  <si>
    <t>ВСЕГО по объекту 16, в том числе:</t>
  </si>
  <si>
    <t xml:space="preserve">Объект 16           Газоснабжение жилых домов ПК "Полярный" г.Артемовский        </t>
  </si>
  <si>
    <t>ВСЕГО по объекту 17, в том числе:</t>
  </si>
  <si>
    <t xml:space="preserve">Объект 17      Газоснабжение жилых домов ПК "Калина", г.Артемовский     </t>
  </si>
  <si>
    <t>ВСЕГО по объекту 18, в том числе:</t>
  </si>
  <si>
    <t xml:space="preserve">Объект 18  Газоснабжение жилых домов ПК "Горняк" г.Артемовский    </t>
  </si>
  <si>
    <t>ВСЕГО по объекту 19, в том числе:</t>
  </si>
  <si>
    <t>Объект 19  Газоснабжение жилых домов ПК "Дальневосточный" г.Артемовский</t>
  </si>
  <si>
    <t>Артемовский городской округ</t>
  </si>
  <si>
    <t>ВСЕГО по подпрограмме 3, в том числе:</t>
  </si>
  <si>
    <t>ВСЕГО по подпрограмме 4, в том числе:</t>
  </si>
  <si>
    <t>Объект 1   Реконструкция лыжной базы "Снежинка"</t>
  </si>
  <si>
    <t>ВСЕГО по подпрограмме 6, в том числе:</t>
  </si>
  <si>
    <t>ВСЕГО по подпрограмме 7, в том числе:</t>
  </si>
  <si>
    <t>ВСЕГО по подпрограмме 8, в том числе:</t>
  </si>
  <si>
    <t>ВСЕГО по подпрограмме 9, в том числе:</t>
  </si>
  <si>
    <t>ВСЕГО по подпрограмме 5, в том числе:</t>
  </si>
  <si>
    <t xml:space="preserve">Всего по подпрограмме, </t>
  </si>
  <si>
    <t xml:space="preserve">в том числе  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</si>
  <si>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</si>
  <si>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</si>
  <si>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</si>
  <si>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Федеральный бюджет         </t>
  </si>
  <si>
    <t xml:space="preserve">Всего по подпрограмме, в том числе     </t>
  </si>
  <si>
    <t>Областной бюджет</t>
  </si>
  <si>
    <t xml:space="preserve">Всего по подпрограмме, в том числе    </t>
  </si>
  <si>
    <t>Федеральный бюджет</t>
  </si>
  <si>
    <t>обласной бюджет</t>
  </si>
  <si>
    <t xml:space="preserve">Местный бюджет      </t>
  </si>
  <si>
    <t>Обласной бюджет</t>
  </si>
  <si>
    <t>Внебюджетные источники</t>
  </si>
  <si>
    <t xml:space="preserve"> район "Бурлаки"   с. Покровское</t>
  </si>
  <si>
    <t xml:space="preserve">в текущих  
ценах      
(на момент 
составления проектно-  
сметной    
докумен-тации) </t>
  </si>
  <si>
    <t xml:space="preserve">№    
строки   
</t>
  </si>
  <si>
    <t>Объект 1 Техническое перевооружение объекта:
«Водоотлив погружными насосами для защиты пос. Буланаш от подтопления»</t>
  </si>
  <si>
    <t xml:space="preserve">Подпрограмма 4.  "Обеспечение условий для развития массовой физической культуры и спорта, организация и осуществление мероприятий по работе с детьми и молодежью" </t>
  </si>
  <si>
    <t>Подпрограмма 5. «Осуществление мер по защите населения и территорий от чрезвычайных ситуаций природного и техногенного характера, обеспечению пожарной безопасности,  предупреждению терроризма, профилактике экстремизма  и охране общественного порядка»</t>
  </si>
  <si>
    <t>Подпрограмма 6. «Переселение граждан Артемовского городского округа из ветхого и  аварийного жилого фонда»</t>
  </si>
  <si>
    <t>Подпрограмма  7. «Развитие строительства и архитектуры»</t>
  </si>
  <si>
    <t>Подпрограмма 8. «Развитие и модернизация коммунальной и жилищной инфраструктуры»</t>
  </si>
  <si>
    <t>п.Красногвар-дейский</t>
  </si>
  <si>
    <t>с Б.Трифоново</t>
  </si>
  <si>
    <t>район "Бурлаки"      с. Покровское</t>
  </si>
  <si>
    <t xml:space="preserve"> ул. М.Горького      с. Покровское</t>
  </si>
  <si>
    <t>ВСЕГО по подпрограмме 11, в том числе:</t>
  </si>
  <si>
    <t>Подпрограмма 9. «Обеспечение и развитие дорожного хозяйства, систем наружного освещения и благоустройства»</t>
  </si>
  <si>
    <t>ВСЕГО по программе, в том числе:</t>
  </si>
  <si>
    <t>Объект 1 Строительство пощадки для размещения твердых бытовых и биологических отходов Артемовского городского округа</t>
  </si>
  <si>
    <t>Подпрограмма 3. «Обеспечение рационального,  безопасного природопользования и обеспечение экологической безопасности территории»</t>
  </si>
  <si>
    <t xml:space="preserve">Подпрограмма 11.  «Газификация  Артемовского городского округа» </t>
  </si>
  <si>
    <t>Объект 2   Строительство канализационных сетей и локальных очистных канализационных сооружений в п.Красногвардейский</t>
  </si>
  <si>
    <t xml:space="preserve">в ценах   
соответ-ствую-  щих лет реализации проекта 
</t>
  </si>
  <si>
    <t>на реке Ближний Буланаш в 0,6 км на запад от поселка Буланаш</t>
  </si>
  <si>
    <t>Объект 5 Распределительный газопровод для газоснабжения частных жилых домов по улицам Металлистов, Кирова, Первомайская в г.Артемовский Свердловской области</t>
  </si>
  <si>
    <t>Объект 10 Газификация 2-х этажных жилых домов в г.Артёмовский</t>
  </si>
  <si>
    <t>Объект 5  Строительство блочной газовой котельной к детскому саду № 37 в с.Покровское</t>
  </si>
  <si>
    <t>Объект 6  Строительство блочной газовой котельной мощностью 1,0 МВт по ул.М.Горького в с.Покровское</t>
  </si>
  <si>
    <t>Объект 7 Реконструкция водопровода в районе "Юбилейный" в с.Покровское</t>
  </si>
  <si>
    <t xml:space="preserve"> с. Покровское</t>
  </si>
  <si>
    <t>Объект 13                          Газоснабжение с.Покровское. Артемовский район Свердловская область</t>
  </si>
  <si>
    <t>Объект 8 Реконструкция водопровода в с.Б.Трифоново Артемовского района Свердловской области"</t>
  </si>
  <si>
    <t xml:space="preserve"> с. Б.Трифоново</t>
  </si>
  <si>
    <t>пос.Буланаш</t>
  </si>
  <si>
    <t>Объект 12 Строительство газопровода высокого давления в районе "Бурлаки" в с.Покровское</t>
  </si>
  <si>
    <t>Объект 20  Газоснабжение с.Покровское Артемовский район Свердловская область. Этап № 1</t>
  </si>
  <si>
    <t>с.Покровское</t>
  </si>
  <si>
    <t>ВСЕГО по объекту 20, в том числе:</t>
  </si>
  <si>
    <t>Объект 21  Газоснабжение с.Покровское Артемовский район Свердловская область. Этап № 2</t>
  </si>
  <si>
    <t>ВСЕГО по объекту 22, в том числе:</t>
  </si>
  <si>
    <t>ВСЕГО по объекту 21, в том числе:</t>
  </si>
  <si>
    <t>Объект 22  Газоснабжение с.Покровское Артемовский район Свердловская область. Этап № 3</t>
  </si>
  <si>
    <t>Объект 23  Газоснабжение с.Покровское Артемовский район Свердловская область. Этап № 4</t>
  </si>
  <si>
    <t>ВСЕГО по объекту 23, в том числе:</t>
  </si>
  <si>
    <t>ВСЕГО по объекту 24, в том числе:</t>
  </si>
  <si>
    <t>Объект 24  Газоснабжение с.Покровское Артемовский район Свердловская область. Этап № 5</t>
  </si>
  <si>
    <t>Объект 25  Газоснабжение с.Покровское Артемовский район Свердловская область. Этап № 6</t>
  </si>
  <si>
    <t>ВСЕГО по объекту 25, в том числе:</t>
  </si>
  <si>
    <t>Объект 26  Газоснабжение жилых домов ПК "Строитель-2" г.Артемовский</t>
  </si>
  <si>
    <t>ВСЕГО по объекту 26, в том числе:</t>
  </si>
  <si>
    <t>Объект 27  Газоснабжение жилых домов ПК "Станционный" г.Артемовский</t>
  </si>
  <si>
    <t>ВСЕГО по объекту 27, в том числе:</t>
  </si>
  <si>
    <t>Объект 4  Строительство блочной газовой котельной в районе "Бурлаки" в с.Покровское</t>
  </si>
  <si>
    <t xml:space="preserve">Объект 14      Газопровод низкого давления для газоснабжения жилого дома №2в по улице Радищева в п. Буланаш                   </t>
  </si>
  <si>
    <t>Объект 11 Канализационная система в районе Егоршинского лесхоза в г.Артемовский Свердловской области</t>
  </si>
  <si>
    <t>Объект 3 Строительство стадиона в с.Покровское</t>
  </si>
  <si>
    <t>Объект 3  Блочная блочной газовая котельная мощностью 0,4 МВт в с.Б.Трифоново</t>
  </si>
  <si>
    <t>Объект 9 Водопровод в районе улиц: Первомайская, Пархоменко, Репина в пос.Буланаш Артемовского района Свердловской области</t>
  </si>
  <si>
    <t>Объект 10 Водопровод в районе Егоршинского лесхоза по  улицам: Красный Луч, Кедровая, Вишневая в г.Артемовский, Свердловской области</t>
  </si>
  <si>
    <t xml:space="preserve">Приложение №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</si>
  <si>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Артемовского городского округа  "Развитие Артемовского городского округа на период до 2020 года"                                                         </t>
  </si>
  <si>
    <t>Приложение № 3                                                                                           к муниципальной программе Артемовского городского округа "Развитие Артемовского городского округа на период до 2020 года"</t>
  </si>
  <si>
    <t xml:space="preserve">Объект 3 Строительство детского сада в кв.Березовая Роща </t>
  </si>
  <si>
    <t>Объект 12 Водопровод в районе улиц Советская, 70 лет Октября, Ключевская, Грибоедова, Фурманова, Набережная в г.Артемовский Свердловской области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</si>
</sst>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Border="1"/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wrapText="1"/>
    </xf>
    <xf numFmtId="164" fontId="1" fillId="0" borderId="0" xfId="0" applyNumberFormat="1" applyFont="1"/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/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6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3"/>
  <sheetViews>
    <sheetView tabSelected="1" view="pageBreakPreview" zoomScale="75" zoomScaleNormal="90" zoomScalePageLayoutView="90" workbookViewId="0">
      <selection activeCell="D2" sqref="D2"/>
    </sheetView>
  </sheetViews>
  <sheetFormatPr defaultRowHeight="15.75"/>
  <cols>
    <col min="1" max="1" width="8.140625" style="1" customWidth="1"/>
    <col min="2" max="2" width="25" style="1" customWidth="1"/>
    <col min="3" max="3" width="19.5703125" style="2" customWidth="1"/>
    <col min="4" max="4" width="10.7109375" style="1" bestFit="1" customWidth="1"/>
    <col min="5" max="5" width="11" style="1" customWidth="1"/>
    <col min="6" max="7" width="9.140625" style="1"/>
    <col min="8" max="8" width="15.5703125" style="1" customWidth="1"/>
    <col min="9" max="9" width="11.42578125" style="1" customWidth="1"/>
    <col min="10" max="10" width="12.42578125" style="1" customWidth="1"/>
    <col min="11" max="11" width="12.5703125" style="1" customWidth="1"/>
    <col min="12" max="13" width="11" style="1" customWidth="1"/>
    <col min="14" max="14" width="11.42578125" style="1" customWidth="1"/>
    <col min="15" max="15" width="9.140625" style="1"/>
    <col min="16" max="16" width="10.7109375" style="1" bestFit="1" customWidth="1"/>
    <col min="17" max="16384" width="9.140625" style="1"/>
  </cols>
  <sheetData>
    <row r="1" spans="1:16" ht="86.25" customHeight="1">
      <c r="H1" s="60" t="s">
        <v>148</v>
      </c>
      <c r="I1" s="60"/>
      <c r="J1" s="60"/>
      <c r="K1" s="60"/>
      <c r="L1" s="60"/>
      <c r="M1" s="60"/>
      <c r="N1" s="60"/>
    </row>
    <row r="2" spans="1:16" ht="87" customHeight="1">
      <c r="H2" s="44"/>
      <c r="I2" s="44"/>
      <c r="J2" s="44"/>
      <c r="K2" s="60" t="s">
        <v>150</v>
      </c>
      <c r="L2" s="60"/>
      <c r="M2" s="60"/>
      <c r="N2" s="60"/>
    </row>
    <row r="3" spans="1:16" ht="62.25" customHeight="1">
      <c r="B3" s="61" t="s">
        <v>149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15"/>
    </row>
    <row r="4" spans="1:16" s="17" customFormat="1" ht="126" customHeight="1">
      <c r="A4" s="58" t="s">
        <v>93</v>
      </c>
      <c r="B4" s="58" t="s">
        <v>6</v>
      </c>
      <c r="C4" s="58" t="s">
        <v>7</v>
      </c>
      <c r="D4" s="62" t="s">
        <v>8</v>
      </c>
      <c r="E4" s="62"/>
      <c r="F4" s="62" t="s">
        <v>9</v>
      </c>
      <c r="G4" s="62"/>
      <c r="H4" s="62" t="s">
        <v>0</v>
      </c>
      <c r="I4" s="62"/>
      <c r="J4" s="62"/>
      <c r="K4" s="62"/>
      <c r="L4" s="62"/>
      <c r="M4" s="62"/>
      <c r="N4" s="62"/>
      <c r="O4" s="16"/>
    </row>
    <row r="5" spans="1:16" ht="182.25" customHeight="1">
      <c r="A5" s="59"/>
      <c r="B5" s="59"/>
      <c r="C5" s="59"/>
      <c r="D5" s="19" t="s">
        <v>92</v>
      </c>
      <c r="E5" s="19" t="s">
        <v>111</v>
      </c>
      <c r="F5" s="19" t="s">
        <v>1</v>
      </c>
      <c r="G5" s="19" t="s">
        <v>2</v>
      </c>
      <c r="H5" s="18" t="s">
        <v>3</v>
      </c>
      <c r="I5" s="18" t="s">
        <v>14</v>
      </c>
      <c r="J5" s="18" t="s">
        <v>15</v>
      </c>
      <c r="K5" s="18" t="s">
        <v>16</v>
      </c>
      <c r="L5" s="18" t="s">
        <v>17</v>
      </c>
      <c r="M5" s="18" t="s">
        <v>18</v>
      </c>
      <c r="N5" s="18" t="s">
        <v>19</v>
      </c>
      <c r="O5" s="2"/>
    </row>
    <row r="6" spans="1:16" ht="16.5" customHeight="1">
      <c r="A6" s="4">
        <v>1</v>
      </c>
      <c r="B6" s="4">
        <v>2</v>
      </c>
      <c r="C6" s="9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2"/>
    </row>
    <row r="7" spans="1:16" ht="34.5" customHeight="1">
      <c r="A7" s="12">
        <v>1</v>
      </c>
      <c r="B7" s="3" t="s">
        <v>106</v>
      </c>
      <c r="C7" s="12"/>
      <c r="D7" s="3"/>
      <c r="E7" s="3"/>
      <c r="F7" s="3"/>
      <c r="G7" s="3"/>
      <c r="H7" s="13">
        <f t="shared" ref="H7:N7" si="0">H8+H9+H10</f>
        <v>676264.41999999993</v>
      </c>
      <c r="I7" s="13">
        <f t="shared" si="0"/>
        <v>22579.14</v>
      </c>
      <c r="J7" s="13">
        <f t="shared" si="0"/>
        <v>427591.67999999993</v>
      </c>
      <c r="K7" s="13">
        <f t="shared" si="0"/>
        <v>171413.6</v>
      </c>
      <c r="L7" s="13">
        <f t="shared" si="0"/>
        <v>54680</v>
      </c>
      <c r="M7" s="13">
        <f t="shared" si="0"/>
        <v>0</v>
      </c>
      <c r="N7" s="13">
        <f t="shared" si="0"/>
        <v>0</v>
      </c>
      <c r="O7" s="2"/>
      <c r="P7" s="14"/>
    </row>
    <row r="8" spans="1:16" ht="18.75" customHeight="1">
      <c r="A8" s="12">
        <f>A7+1</f>
        <v>2</v>
      </c>
      <c r="B8" s="3" t="s">
        <v>5</v>
      </c>
      <c r="C8" s="12"/>
      <c r="D8" s="3"/>
      <c r="E8" s="3"/>
      <c r="F8" s="3"/>
      <c r="G8" s="3"/>
      <c r="H8" s="13">
        <f t="shared" ref="H8:N9" si="1">H14+H26+H50+H62+H74+H98+H176+H188</f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2"/>
      <c r="P8" s="14"/>
    </row>
    <row r="9" spans="1:16" ht="16.5" customHeight="1">
      <c r="A9" s="12">
        <f t="shared" ref="A9:A72" si="2">A8+1</f>
        <v>3</v>
      </c>
      <c r="B9" s="3" t="s">
        <v>4</v>
      </c>
      <c r="C9" s="12"/>
      <c r="D9" s="3"/>
      <c r="E9" s="3"/>
      <c r="F9" s="3"/>
      <c r="G9" s="3"/>
      <c r="H9" s="13">
        <f t="shared" si="1"/>
        <v>602631.18999999994</v>
      </c>
      <c r="I9" s="13">
        <f t="shared" si="1"/>
        <v>0</v>
      </c>
      <c r="J9" s="13">
        <f t="shared" si="1"/>
        <v>393131.18999999994</v>
      </c>
      <c r="K9" s="13">
        <f t="shared" si="1"/>
        <v>162000</v>
      </c>
      <c r="L9" s="13">
        <f t="shared" si="1"/>
        <v>47500</v>
      </c>
      <c r="M9" s="13">
        <f t="shared" si="1"/>
        <v>0</v>
      </c>
      <c r="N9" s="13">
        <f t="shared" si="1"/>
        <v>0</v>
      </c>
      <c r="O9" s="2"/>
      <c r="P9" s="14"/>
    </row>
    <row r="10" spans="1:16" ht="16.5" customHeight="1">
      <c r="A10" s="12">
        <f t="shared" si="2"/>
        <v>4</v>
      </c>
      <c r="B10" s="3" t="s">
        <v>11</v>
      </c>
      <c r="C10" s="12"/>
      <c r="D10" s="3"/>
      <c r="E10" s="3"/>
      <c r="F10" s="3"/>
      <c r="G10" s="3"/>
      <c r="H10" s="13">
        <f t="shared" ref="H10:N10" si="3">H16+H28+H64+H76+H100+H178+H190+H52</f>
        <v>73633.23</v>
      </c>
      <c r="I10" s="13">
        <f t="shared" si="3"/>
        <v>22579.14</v>
      </c>
      <c r="J10" s="13">
        <f t="shared" si="3"/>
        <v>34460.490000000005</v>
      </c>
      <c r="K10" s="13">
        <f t="shared" si="3"/>
        <v>9413.6</v>
      </c>
      <c r="L10" s="13">
        <f t="shared" si="3"/>
        <v>7180</v>
      </c>
      <c r="M10" s="13">
        <f t="shared" si="3"/>
        <v>0</v>
      </c>
      <c r="N10" s="13">
        <f t="shared" si="3"/>
        <v>0</v>
      </c>
      <c r="O10" s="2"/>
      <c r="P10" s="14"/>
    </row>
    <row r="11" spans="1:16" ht="29.25" customHeight="1">
      <c r="A11" s="12">
        <f t="shared" si="2"/>
        <v>5</v>
      </c>
      <c r="B11" s="3" t="s">
        <v>12</v>
      </c>
      <c r="C11" s="5"/>
      <c r="D11" s="5"/>
      <c r="E11" s="5"/>
      <c r="F11" s="5"/>
      <c r="G11" s="5"/>
      <c r="H11" s="7">
        <f t="shared" ref="H11:N11" si="4">H17+H29+H53+H65+H77+H101+H179+H191</f>
        <v>0</v>
      </c>
      <c r="I11" s="7">
        <f t="shared" si="4"/>
        <v>0</v>
      </c>
      <c r="J11" s="7">
        <f t="shared" si="4"/>
        <v>0</v>
      </c>
      <c r="K11" s="7">
        <f t="shared" si="4"/>
        <v>0</v>
      </c>
      <c r="L11" s="7">
        <f t="shared" si="4"/>
        <v>0</v>
      </c>
      <c r="M11" s="7">
        <f t="shared" si="4"/>
        <v>0</v>
      </c>
      <c r="N11" s="7">
        <f t="shared" si="4"/>
        <v>0</v>
      </c>
    </row>
    <row r="12" spans="1:16" ht="19.5" customHeight="1">
      <c r="A12" s="12">
        <f t="shared" si="2"/>
        <v>6</v>
      </c>
      <c r="B12" s="45" t="s">
        <v>108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6" ht="47.25">
      <c r="A13" s="12">
        <f t="shared" si="2"/>
        <v>7</v>
      </c>
      <c r="B13" s="21" t="s">
        <v>69</v>
      </c>
      <c r="C13" s="22"/>
      <c r="D13" s="22"/>
      <c r="E13" s="22"/>
      <c r="F13" s="22"/>
      <c r="G13" s="22"/>
      <c r="H13" s="23">
        <f>H14+H15+H16+H17</f>
        <v>0</v>
      </c>
      <c r="I13" s="23">
        <f t="shared" ref="I13:N13" si="5">I14+I15+I16+I17</f>
        <v>0</v>
      </c>
      <c r="J13" s="23">
        <f t="shared" si="5"/>
        <v>0</v>
      </c>
      <c r="K13" s="23">
        <f t="shared" si="5"/>
        <v>0</v>
      </c>
      <c r="L13" s="23">
        <f t="shared" si="5"/>
        <v>0</v>
      </c>
      <c r="M13" s="23">
        <f t="shared" si="5"/>
        <v>0</v>
      </c>
      <c r="N13" s="23">
        <f t="shared" si="5"/>
        <v>0</v>
      </c>
    </row>
    <row r="14" spans="1:16">
      <c r="A14" s="12">
        <f t="shared" si="2"/>
        <v>8</v>
      </c>
      <c r="B14" s="21" t="s">
        <v>5</v>
      </c>
      <c r="C14" s="22"/>
      <c r="D14" s="22"/>
      <c r="E14" s="22"/>
      <c r="F14" s="22"/>
      <c r="G14" s="22"/>
      <c r="H14" s="23">
        <f>H20</f>
        <v>0</v>
      </c>
      <c r="I14" s="23">
        <f t="shared" ref="I14:N14" si="6">I20</f>
        <v>0</v>
      </c>
      <c r="J14" s="23">
        <f t="shared" si="6"/>
        <v>0</v>
      </c>
      <c r="K14" s="23">
        <f t="shared" si="6"/>
        <v>0</v>
      </c>
      <c r="L14" s="23">
        <f t="shared" si="6"/>
        <v>0</v>
      </c>
      <c r="M14" s="23">
        <f t="shared" si="6"/>
        <v>0</v>
      </c>
      <c r="N14" s="23">
        <f t="shared" si="6"/>
        <v>0</v>
      </c>
    </row>
    <row r="15" spans="1:16">
      <c r="A15" s="12">
        <f t="shared" si="2"/>
        <v>9</v>
      </c>
      <c r="B15" s="21" t="s">
        <v>4</v>
      </c>
      <c r="C15" s="22"/>
      <c r="D15" s="22"/>
      <c r="E15" s="22"/>
      <c r="F15" s="22"/>
      <c r="G15" s="22"/>
      <c r="H15" s="23">
        <f>H21</f>
        <v>0</v>
      </c>
      <c r="I15" s="23">
        <f t="shared" ref="I15:N15" si="7">I21</f>
        <v>0</v>
      </c>
      <c r="J15" s="23">
        <f t="shared" si="7"/>
        <v>0</v>
      </c>
      <c r="K15" s="23">
        <f t="shared" si="7"/>
        <v>0</v>
      </c>
      <c r="L15" s="23">
        <f t="shared" si="7"/>
        <v>0</v>
      </c>
      <c r="M15" s="23">
        <f t="shared" si="7"/>
        <v>0</v>
      </c>
      <c r="N15" s="23">
        <f t="shared" si="7"/>
        <v>0</v>
      </c>
    </row>
    <row r="16" spans="1:16">
      <c r="A16" s="12">
        <f t="shared" si="2"/>
        <v>10</v>
      </c>
      <c r="B16" s="21" t="s">
        <v>11</v>
      </c>
      <c r="C16" s="22"/>
      <c r="D16" s="22"/>
      <c r="E16" s="22"/>
      <c r="F16" s="22"/>
      <c r="G16" s="22"/>
      <c r="H16" s="23">
        <f>H22</f>
        <v>0</v>
      </c>
      <c r="I16" s="23">
        <f t="shared" ref="I16:N16" si="8">I22</f>
        <v>0</v>
      </c>
      <c r="J16" s="23">
        <f t="shared" si="8"/>
        <v>0</v>
      </c>
      <c r="K16" s="23">
        <f t="shared" si="8"/>
        <v>0</v>
      </c>
      <c r="L16" s="23">
        <f t="shared" si="8"/>
        <v>0</v>
      </c>
      <c r="M16" s="23">
        <f t="shared" si="8"/>
        <v>0</v>
      </c>
      <c r="N16" s="23">
        <f t="shared" si="8"/>
        <v>0</v>
      </c>
    </row>
    <row r="17" spans="1:14" ht="31.5">
      <c r="A17" s="40">
        <f t="shared" si="2"/>
        <v>11</v>
      </c>
      <c r="B17" s="21" t="s">
        <v>12</v>
      </c>
      <c r="C17" s="22"/>
      <c r="D17" s="22"/>
      <c r="E17" s="22"/>
      <c r="F17" s="22"/>
      <c r="G17" s="22"/>
      <c r="H17" s="24">
        <f>H23</f>
        <v>0</v>
      </c>
      <c r="I17" s="24">
        <f t="shared" ref="I17:N17" si="9">I23</f>
        <v>0</v>
      </c>
      <c r="J17" s="24">
        <f t="shared" si="9"/>
        <v>0</v>
      </c>
      <c r="K17" s="24">
        <f t="shared" si="9"/>
        <v>0</v>
      </c>
      <c r="L17" s="24">
        <f t="shared" si="9"/>
        <v>0</v>
      </c>
      <c r="M17" s="24">
        <f t="shared" si="9"/>
        <v>0</v>
      </c>
      <c r="N17" s="24">
        <f t="shared" si="9"/>
        <v>0</v>
      </c>
    </row>
    <row r="18" spans="1:14" ht="78.75">
      <c r="A18" s="12">
        <f t="shared" si="2"/>
        <v>12</v>
      </c>
      <c r="B18" s="21" t="s">
        <v>13</v>
      </c>
      <c r="C18" s="42" t="s">
        <v>112</v>
      </c>
      <c r="D18" s="30">
        <v>67428.63</v>
      </c>
      <c r="E18" s="37">
        <v>80147</v>
      </c>
      <c r="F18" s="30">
        <v>2015</v>
      </c>
      <c r="G18" s="30">
        <v>2016</v>
      </c>
      <c r="H18" s="21"/>
      <c r="I18" s="21"/>
      <c r="J18" s="21"/>
      <c r="K18" s="21"/>
      <c r="L18" s="21"/>
      <c r="M18" s="21"/>
      <c r="N18" s="21"/>
    </row>
    <row r="19" spans="1:14" ht="31.5">
      <c r="A19" s="12">
        <f t="shared" si="2"/>
        <v>13</v>
      </c>
      <c r="B19" s="21" t="s">
        <v>10</v>
      </c>
      <c r="C19" s="21"/>
      <c r="D19" s="30"/>
      <c r="E19" s="37"/>
      <c r="F19" s="30"/>
      <c r="G19" s="30"/>
      <c r="H19" s="6">
        <f>I19+J19+K19+L19+M19+N19</f>
        <v>0</v>
      </c>
      <c r="I19" s="6">
        <f t="shared" ref="I19:N19" si="10">I21+I22</f>
        <v>0</v>
      </c>
      <c r="J19" s="6">
        <f t="shared" si="10"/>
        <v>0</v>
      </c>
      <c r="K19" s="6">
        <f t="shared" si="10"/>
        <v>0</v>
      </c>
      <c r="L19" s="6">
        <f t="shared" si="10"/>
        <v>0</v>
      </c>
      <c r="M19" s="6">
        <f t="shared" si="10"/>
        <v>0</v>
      </c>
      <c r="N19" s="6">
        <f t="shared" si="10"/>
        <v>0</v>
      </c>
    </row>
    <row r="20" spans="1:14">
      <c r="A20" s="12">
        <f t="shared" si="2"/>
        <v>14</v>
      </c>
      <c r="B20" s="21" t="s">
        <v>5</v>
      </c>
      <c r="C20" s="21"/>
      <c r="D20" s="21"/>
      <c r="E20" s="21"/>
      <c r="F20" s="21"/>
      <c r="G20" s="21"/>
      <c r="H20" s="6">
        <f>I20+J20+K20+L20+M20+N20</f>
        <v>0</v>
      </c>
      <c r="I20" s="6">
        <f t="shared" ref="I20:N20" si="11">J20+K20+L20+M20+N20+O20</f>
        <v>0</v>
      </c>
      <c r="J20" s="6">
        <f t="shared" si="11"/>
        <v>0</v>
      </c>
      <c r="K20" s="6">
        <f t="shared" si="11"/>
        <v>0</v>
      </c>
      <c r="L20" s="6">
        <f t="shared" si="11"/>
        <v>0</v>
      </c>
      <c r="M20" s="6">
        <f t="shared" si="11"/>
        <v>0</v>
      </c>
      <c r="N20" s="6">
        <f t="shared" si="11"/>
        <v>0</v>
      </c>
    </row>
    <row r="21" spans="1:14">
      <c r="A21" s="12">
        <f t="shared" si="2"/>
        <v>15</v>
      </c>
      <c r="B21" s="21" t="s">
        <v>4</v>
      </c>
      <c r="C21" s="21"/>
      <c r="D21" s="21"/>
      <c r="E21" s="21"/>
      <c r="F21" s="21"/>
      <c r="G21" s="21"/>
      <c r="H21" s="6">
        <f>I21+J21+K21+L21+M21+N21</f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</row>
    <row r="22" spans="1:14">
      <c r="A22" s="12">
        <f t="shared" si="2"/>
        <v>16</v>
      </c>
      <c r="B22" s="21" t="s">
        <v>11</v>
      </c>
      <c r="C22" s="21"/>
      <c r="D22" s="21"/>
      <c r="E22" s="21"/>
      <c r="F22" s="21"/>
      <c r="G22" s="21"/>
      <c r="H22" s="6">
        <f>I22+J22+K22+L22+M22+N22</f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</row>
    <row r="23" spans="1:14" ht="32.25" customHeight="1">
      <c r="A23" s="12">
        <f t="shared" si="2"/>
        <v>17</v>
      </c>
      <c r="B23" s="21" t="s">
        <v>12</v>
      </c>
      <c r="C23" s="21"/>
      <c r="D23" s="21"/>
      <c r="E23" s="21"/>
      <c r="F23" s="21"/>
      <c r="G23" s="21"/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</row>
    <row r="24" spans="1:14" ht="34.5" customHeight="1">
      <c r="A24" s="12">
        <f t="shared" si="2"/>
        <v>18</v>
      </c>
      <c r="B24" s="55" t="s">
        <v>95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47.25" customHeight="1">
      <c r="A25" s="12">
        <f t="shared" si="2"/>
        <v>19</v>
      </c>
      <c r="B25" s="21" t="s">
        <v>70</v>
      </c>
      <c r="C25" s="27"/>
      <c r="D25" s="27"/>
      <c r="E25" s="27"/>
      <c r="F25" s="27"/>
      <c r="G25" s="27"/>
      <c r="H25" s="28">
        <f>H26+H27+H28+H29</f>
        <v>254670.45</v>
      </c>
      <c r="I25" s="28">
        <f t="shared" ref="I25:N25" si="12">I26+I27+I28+I29</f>
        <v>6052.1</v>
      </c>
      <c r="J25" s="28">
        <f t="shared" si="12"/>
        <v>77204.75</v>
      </c>
      <c r="K25" s="28">
        <f t="shared" si="12"/>
        <v>171413.6</v>
      </c>
      <c r="L25" s="28">
        <f t="shared" si="12"/>
        <v>0</v>
      </c>
      <c r="M25" s="28">
        <f t="shared" si="12"/>
        <v>0</v>
      </c>
      <c r="N25" s="28">
        <f t="shared" si="12"/>
        <v>0</v>
      </c>
    </row>
    <row r="26" spans="1:14" ht="18.75" customHeight="1">
      <c r="A26" s="12">
        <f t="shared" si="2"/>
        <v>20</v>
      </c>
      <c r="B26" s="21" t="s">
        <v>5</v>
      </c>
      <c r="C26" s="27"/>
      <c r="D26" s="27"/>
      <c r="E26" s="27"/>
      <c r="F26" s="27"/>
      <c r="G26" s="27"/>
      <c r="H26" s="28">
        <f>H32+H38+H44</f>
        <v>0</v>
      </c>
      <c r="I26" s="28">
        <f t="shared" ref="I26:N26" si="13">I32+I38+I44</f>
        <v>0</v>
      </c>
      <c r="J26" s="28">
        <f t="shared" si="13"/>
        <v>0</v>
      </c>
      <c r="K26" s="28">
        <f t="shared" si="13"/>
        <v>0</v>
      </c>
      <c r="L26" s="28">
        <f t="shared" si="13"/>
        <v>0</v>
      </c>
      <c r="M26" s="28">
        <f t="shared" si="13"/>
        <v>0</v>
      </c>
      <c r="N26" s="28">
        <f t="shared" si="13"/>
        <v>0</v>
      </c>
    </row>
    <row r="27" spans="1:14" ht="16.5" customHeight="1">
      <c r="A27" s="12">
        <f t="shared" si="2"/>
        <v>21</v>
      </c>
      <c r="B27" s="21" t="s">
        <v>4</v>
      </c>
      <c r="C27" s="27"/>
      <c r="D27" s="27"/>
      <c r="E27" s="27"/>
      <c r="F27" s="27"/>
      <c r="G27" s="27"/>
      <c r="H27" s="28">
        <f>H33+H39+H45</f>
        <v>227074.25</v>
      </c>
      <c r="I27" s="28">
        <f t="shared" ref="I27:N27" si="14">I33+I39+I45</f>
        <v>0</v>
      </c>
      <c r="J27" s="28">
        <f t="shared" si="14"/>
        <v>65074.25</v>
      </c>
      <c r="K27" s="28">
        <f t="shared" si="14"/>
        <v>162000</v>
      </c>
      <c r="L27" s="28">
        <f t="shared" si="14"/>
        <v>0</v>
      </c>
      <c r="M27" s="28">
        <f t="shared" si="14"/>
        <v>0</v>
      </c>
      <c r="N27" s="28">
        <f t="shared" si="14"/>
        <v>0</v>
      </c>
    </row>
    <row r="28" spans="1:14" ht="16.5" customHeight="1">
      <c r="A28" s="12">
        <f t="shared" si="2"/>
        <v>22</v>
      </c>
      <c r="B28" s="21" t="s">
        <v>11</v>
      </c>
      <c r="C28" s="27"/>
      <c r="D28" s="27"/>
      <c r="E28" s="27"/>
      <c r="F28" s="27"/>
      <c r="G28" s="27"/>
      <c r="H28" s="28">
        <f>H34+H40+H46</f>
        <v>27596.199999999997</v>
      </c>
      <c r="I28" s="28">
        <f t="shared" ref="I28:N28" si="15">I34+I40+I46</f>
        <v>6052.1</v>
      </c>
      <c r="J28" s="28">
        <f t="shared" si="15"/>
        <v>12130.5</v>
      </c>
      <c r="K28" s="28">
        <f t="shared" si="15"/>
        <v>9413.6</v>
      </c>
      <c r="L28" s="28">
        <f t="shared" si="15"/>
        <v>0</v>
      </c>
      <c r="M28" s="28">
        <f t="shared" si="15"/>
        <v>0</v>
      </c>
      <c r="N28" s="28">
        <f t="shared" si="15"/>
        <v>0</v>
      </c>
    </row>
    <row r="29" spans="1:14" ht="30.75" customHeight="1">
      <c r="A29" s="12">
        <f t="shared" si="2"/>
        <v>23</v>
      </c>
      <c r="B29" s="21" t="s">
        <v>12</v>
      </c>
      <c r="C29" s="27"/>
      <c r="D29" s="27"/>
      <c r="E29" s="27"/>
      <c r="F29" s="27"/>
      <c r="G29" s="27"/>
      <c r="H29" s="28">
        <f>H35+H41+H47</f>
        <v>0</v>
      </c>
      <c r="I29" s="28">
        <f t="shared" ref="I29:N29" si="16">I35+I41+I47</f>
        <v>0</v>
      </c>
      <c r="J29" s="28">
        <f t="shared" si="16"/>
        <v>0</v>
      </c>
      <c r="K29" s="28">
        <f t="shared" si="16"/>
        <v>0</v>
      </c>
      <c r="L29" s="28">
        <f t="shared" si="16"/>
        <v>0</v>
      </c>
      <c r="M29" s="28">
        <f t="shared" si="16"/>
        <v>0</v>
      </c>
      <c r="N29" s="28">
        <f t="shared" si="16"/>
        <v>0</v>
      </c>
    </row>
    <row r="30" spans="1:14" ht="33" customHeight="1">
      <c r="A30" s="12">
        <f t="shared" si="2"/>
        <v>24</v>
      </c>
      <c r="B30" s="21" t="s">
        <v>71</v>
      </c>
      <c r="C30" s="30" t="s">
        <v>20</v>
      </c>
      <c r="D30" s="38">
        <f>H31</f>
        <v>76868.350000000006</v>
      </c>
      <c r="E30" s="39"/>
      <c r="F30" s="41">
        <v>2015</v>
      </c>
      <c r="G30" s="41">
        <v>2017</v>
      </c>
      <c r="H30" s="20"/>
      <c r="I30" s="20"/>
      <c r="J30" s="20"/>
      <c r="K30" s="20"/>
      <c r="L30" s="20"/>
      <c r="M30" s="20"/>
      <c r="N30" s="20"/>
    </row>
    <row r="31" spans="1:14" ht="31.5">
      <c r="A31" s="12">
        <f t="shared" si="2"/>
        <v>25</v>
      </c>
      <c r="B31" s="21" t="s">
        <v>10</v>
      </c>
      <c r="C31" s="21"/>
      <c r="D31" s="38"/>
      <c r="E31" s="39"/>
      <c r="F31" s="41"/>
      <c r="G31" s="41"/>
      <c r="H31" s="29">
        <f>H32+H33+H34+H35</f>
        <v>76868.350000000006</v>
      </c>
      <c r="I31" s="29">
        <f t="shared" ref="I31:N31" si="17">I32+I33+I34+I35</f>
        <v>150</v>
      </c>
      <c r="J31" s="29">
        <f t="shared" si="17"/>
        <v>72304.75</v>
      </c>
      <c r="K31" s="29">
        <f t="shared" si="17"/>
        <v>4413.6000000000004</v>
      </c>
      <c r="L31" s="29">
        <f t="shared" si="17"/>
        <v>0</v>
      </c>
      <c r="M31" s="29">
        <f t="shared" si="17"/>
        <v>0</v>
      </c>
      <c r="N31" s="29">
        <f t="shared" si="17"/>
        <v>0</v>
      </c>
    </row>
    <row r="32" spans="1:14">
      <c r="A32" s="12">
        <f t="shared" si="2"/>
        <v>26</v>
      </c>
      <c r="B32" s="21" t="s">
        <v>5</v>
      </c>
      <c r="C32" s="21"/>
      <c r="D32" s="32"/>
      <c r="E32" s="41"/>
      <c r="F32" s="41"/>
      <c r="G32" s="41"/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</row>
    <row r="33" spans="1:14">
      <c r="A33" s="12">
        <f t="shared" si="2"/>
        <v>27</v>
      </c>
      <c r="B33" s="21" t="s">
        <v>4</v>
      </c>
      <c r="C33" s="21"/>
      <c r="D33" s="32"/>
      <c r="E33" s="41"/>
      <c r="F33" s="41"/>
      <c r="G33" s="41"/>
      <c r="H33" s="8">
        <f>J33</f>
        <v>65074.25</v>
      </c>
      <c r="I33" s="8">
        <v>0</v>
      </c>
      <c r="J33" s="8">
        <v>65074.25</v>
      </c>
      <c r="K33" s="8">
        <v>0</v>
      </c>
      <c r="L33" s="8">
        <v>0</v>
      </c>
      <c r="M33" s="8">
        <v>0</v>
      </c>
      <c r="N33" s="8">
        <v>0</v>
      </c>
    </row>
    <row r="34" spans="1:14">
      <c r="A34" s="12">
        <f t="shared" si="2"/>
        <v>28</v>
      </c>
      <c r="B34" s="21" t="s">
        <v>11</v>
      </c>
      <c r="C34" s="21"/>
      <c r="D34" s="32"/>
      <c r="E34" s="41"/>
      <c r="F34" s="41"/>
      <c r="G34" s="41"/>
      <c r="H34" s="8">
        <f>I34+J34+K34+L34+M34+N34</f>
        <v>11794.1</v>
      </c>
      <c r="I34" s="8">
        <v>150</v>
      </c>
      <c r="J34" s="8">
        <v>7230.5</v>
      </c>
      <c r="K34" s="8">
        <v>4413.6000000000004</v>
      </c>
      <c r="L34" s="8">
        <v>0</v>
      </c>
      <c r="M34" s="8">
        <v>0</v>
      </c>
      <c r="N34" s="8">
        <v>0</v>
      </c>
    </row>
    <row r="35" spans="1:14" ht="31.5">
      <c r="A35" s="12">
        <f t="shared" si="2"/>
        <v>29</v>
      </c>
      <c r="B35" s="21" t="s">
        <v>12</v>
      </c>
      <c r="C35" s="21"/>
      <c r="D35" s="32"/>
      <c r="E35" s="41"/>
      <c r="F35" s="41"/>
      <c r="G35" s="41"/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</row>
    <row r="36" spans="1:14" ht="33.75" customHeight="1">
      <c r="A36" s="12">
        <f t="shared" si="2"/>
        <v>30</v>
      </c>
      <c r="B36" s="21" t="s">
        <v>21</v>
      </c>
      <c r="C36" s="30" t="s">
        <v>20</v>
      </c>
      <c r="D36" s="38">
        <f>H37</f>
        <v>176600</v>
      </c>
      <c r="E36" s="41"/>
      <c r="F36" s="41">
        <v>2015</v>
      </c>
      <c r="G36" s="41">
        <v>2017</v>
      </c>
      <c r="H36" s="20"/>
      <c r="I36" s="20"/>
      <c r="J36" s="20"/>
      <c r="K36" s="20"/>
      <c r="L36" s="20"/>
      <c r="M36" s="20"/>
      <c r="N36" s="20"/>
    </row>
    <row r="37" spans="1:14" ht="31.5">
      <c r="A37" s="12">
        <f t="shared" si="2"/>
        <v>31</v>
      </c>
      <c r="B37" s="21" t="s">
        <v>24</v>
      </c>
      <c r="C37" s="21"/>
      <c r="D37" s="24"/>
      <c r="E37" s="29"/>
      <c r="F37" s="20"/>
      <c r="G37" s="20"/>
      <c r="H37" s="29">
        <f>I37+J37+K37+L37+M37+N37</f>
        <v>176600</v>
      </c>
      <c r="I37" s="29">
        <f t="shared" ref="I37:N37" si="18">I38+I39+I40</f>
        <v>4700</v>
      </c>
      <c r="J37" s="29">
        <f t="shared" si="18"/>
        <v>4900</v>
      </c>
      <c r="K37" s="29">
        <f t="shared" si="18"/>
        <v>167000</v>
      </c>
      <c r="L37" s="29">
        <f t="shared" si="18"/>
        <v>0</v>
      </c>
      <c r="M37" s="29">
        <f t="shared" si="18"/>
        <v>0</v>
      </c>
      <c r="N37" s="29">
        <f t="shared" si="18"/>
        <v>0</v>
      </c>
    </row>
    <row r="38" spans="1:14">
      <c r="A38" s="12">
        <f t="shared" si="2"/>
        <v>32</v>
      </c>
      <c r="B38" s="21" t="s">
        <v>5</v>
      </c>
      <c r="C38" s="21"/>
      <c r="D38" s="22"/>
      <c r="E38" s="20"/>
      <c r="F38" s="20"/>
      <c r="G38" s="20"/>
      <c r="H38" s="29">
        <f>I38+J38+K38+L38+M38+N38</f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</row>
    <row r="39" spans="1:14">
      <c r="A39" s="12">
        <f t="shared" si="2"/>
        <v>33</v>
      </c>
      <c r="B39" s="21" t="s">
        <v>4</v>
      </c>
      <c r="C39" s="21"/>
      <c r="D39" s="22"/>
      <c r="E39" s="20"/>
      <c r="F39" s="20"/>
      <c r="G39" s="20"/>
      <c r="H39" s="29">
        <f>I39+J39+K39+L39+M39+N39</f>
        <v>162000</v>
      </c>
      <c r="I39" s="29">
        <v>0</v>
      </c>
      <c r="J39" s="29">
        <v>0</v>
      </c>
      <c r="K39" s="29">
        <v>162000</v>
      </c>
      <c r="L39" s="29">
        <v>0</v>
      </c>
      <c r="M39" s="29">
        <v>0</v>
      </c>
      <c r="N39" s="29">
        <v>0</v>
      </c>
    </row>
    <row r="40" spans="1:14">
      <c r="A40" s="12">
        <f t="shared" si="2"/>
        <v>34</v>
      </c>
      <c r="B40" s="21" t="s">
        <v>11</v>
      </c>
      <c r="C40" s="21"/>
      <c r="D40" s="22"/>
      <c r="E40" s="20"/>
      <c r="F40" s="20"/>
      <c r="G40" s="20"/>
      <c r="H40" s="29">
        <f>I40+J40+K40+L40+M40+N40</f>
        <v>14600</v>
      </c>
      <c r="I40" s="29">
        <v>4700</v>
      </c>
      <c r="J40" s="29">
        <v>4900</v>
      </c>
      <c r="K40" s="29">
        <v>5000</v>
      </c>
      <c r="L40" s="29">
        <v>0</v>
      </c>
      <c r="M40" s="29">
        <v>0</v>
      </c>
      <c r="N40" s="29">
        <v>0</v>
      </c>
    </row>
    <row r="41" spans="1:14" ht="31.5">
      <c r="A41" s="40">
        <f t="shared" si="2"/>
        <v>35</v>
      </c>
      <c r="B41" s="21" t="s">
        <v>12</v>
      </c>
      <c r="C41" s="21"/>
      <c r="D41" s="22"/>
      <c r="E41" s="20"/>
      <c r="F41" s="20"/>
      <c r="G41" s="20"/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</row>
    <row r="42" spans="1:14" ht="36" customHeight="1">
      <c r="A42" s="12">
        <f t="shared" si="2"/>
        <v>36</v>
      </c>
      <c r="B42" s="25" t="s">
        <v>144</v>
      </c>
      <c r="C42" s="30" t="s">
        <v>22</v>
      </c>
      <c r="D42" s="38">
        <f>H43</f>
        <v>1202.0999999999999</v>
      </c>
      <c r="E42" s="41"/>
      <c r="F42" s="41">
        <v>2015</v>
      </c>
      <c r="G42" s="41">
        <v>2017</v>
      </c>
      <c r="H42" s="20"/>
      <c r="I42" s="20"/>
      <c r="J42" s="20"/>
      <c r="K42" s="20"/>
      <c r="L42" s="20"/>
      <c r="M42" s="20"/>
      <c r="N42" s="20"/>
    </row>
    <row r="43" spans="1:14" ht="31.5">
      <c r="A43" s="12">
        <f t="shared" si="2"/>
        <v>37</v>
      </c>
      <c r="B43" s="21" t="s">
        <v>23</v>
      </c>
      <c r="C43" s="21"/>
      <c r="D43" s="20"/>
      <c r="E43" s="20"/>
      <c r="F43" s="20"/>
      <c r="G43" s="20"/>
      <c r="H43" s="29">
        <f>I43+J43+K43+L43+M43+N43</f>
        <v>1202.0999999999999</v>
      </c>
      <c r="I43" s="29">
        <f>I44+I45+I46</f>
        <v>1202.0999999999999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</row>
    <row r="44" spans="1:14">
      <c r="A44" s="12">
        <f t="shared" si="2"/>
        <v>38</v>
      </c>
      <c r="B44" s="21" t="s">
        <v>5</v>
      </c>
      <c r="C44" s="21"/>
      <c r="D44" s="20"/>
      <c r="E44" s="20"/>
      <c r="F44" s="20"/>
      <c r="G44" s="20"/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</row>
    <row r="45" spans="1:14">
      <c r="A45" s="12">
        <f t="shared" si="2"/>
        <v>39</v>
      </c>
      <c r="B45" s="21" t="s">
        <v>4</v>
      </c>
      <c r="C45" s="21"/>
      <c r="D45" s="20"/>
      <c r="E45" s="20"/>
      <c r="F45" s="20"/>
      <c r="G45" s="20"/>
      <c r="H45" s="8">
        <f>I45+J45+K45+L45+M45+N45</f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4">
      <c r="A46" s="12">
        <f t="shared" si="2"/>
        <v>40</v>
      </c>
      <c r="B46" s="21" t="s">
        <v>11</v>
      </c>
      <c r="C46" s="21"/>
      <c r="D46" s="20"/>
      <c r="E46" s="20"/>
      <c r="F46" s="20"/>
      <c r="G46" s="20"/>
      <c r="H46" s="8">
        <f>I46+J46+K46+L46+M46+N46</f>
        <v>1202.0999999999999</v>
      </c>
      <c r="I46" s="8">
        <v>1202.0999999999999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ht="31.5">
      <c r="A47" s="12">
        <f t="shared" si="2"/>
        <v>41</v>
      </c>
      <c r="B47" s="21" t="s">
        <v>12</v>
      </c>
      <c r="C47" s="21"/>
      <c r="D47" s="20"/>
      <c r="E47" s="20"/>
      <c r="F47" s="20"/>
      <c r="G47" s="20"/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</row>
    <row r="48" spans="1:14" ht="31.5" customHeight="1">
      <c r="A48" s="12">
        <f t="shared" si="2"/>
        <v>42</v>
      </c>
      <c r="B48" s="49" t="s">
        <v>96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1"/>
    </row>
    <row r="49" spans="1:14" ht="47.25">
      <c r="A49" s="12">
        <f t="shared" si="2"/>
        <v>43</v>
      </c>
      <c r="B49" s="21" t="s">
        <v>76</v>
      </c>
      <c r="C49" s="21"/>
      <c r="D49" s="20"/>
      <c r="E49" s="20"/>
      <c r="F49" s="20"/>
      <c r="G49" s="20"/>
      <c r="H49" s="29">
        <f>H50+H51+H52+H53</f>
        <v>1935.34</v>
      </c>
      <c r="I49" s="29">
        <f t="shared" ref="I49:N49" si="19">I50+I51+I52+I53</f>
        <v>1935.34</v>
      </c>
      <c r="J49" s="29">
        <f t="shared" si="19"/>
        <v>0</v>
      </c>
      <c r="K49" s="29">
        <f t="shared" si="19"/>
        <v>0</v>
      </c>
      <c r="L49" s="29">
        <f t="shared" si="19"/>
        <v>0</v>
      </c>
      <c r="M49" s="29">
        <f t="shared" si="19"/>
        <v>0</v>
      </c>
      <c r="N49" s="29">
        <f t="shared" si="19"/>
        <v>0</v>
      </c>
    </row>
    <row r="50" spans="1:14">
      <c r="A50" s="12">
        <f t="shared" si="2"/>
        <v>44</v>
      </c>
      <c r="B50" s="21" t="s">
        <v>5</v>
      </c>
      <c r="C50" s="21"/>
      <c r="D50" s="20"/>
      <c r="E50" s="20"/>
      <c r="F50" s="20"/>
      <c r="G50" s="20"/>
      <c r="H50" s="29">
        <f>H56</f>
        <v>0</v>
      </c>
      <c r="I50" s="29">
        <f t="shared" ref="I50:N50" si="20">I56</f>
        <v>0</v>
      </c>
      <c r="J50" s="29">
        <f t="shared" si="20"/>
        <v>0</v>
      </c>
      <c r="K50" s="29">
        <f t="shared" si="20"/>
        <v>0</v>
      </c>
      <c r="L50" s="29">
        <f t="shared" si="20"/>
        <v>0</v>
      </c>
      <c r="M50" s="29">
        <f t="shared" si="20"/>
        <v>0</v>
      </c>
      <c r="N50" s="29">
        <f t="shared" si="20"/>
        <v>0</v>
      </c>
    </row>
    <row r="51" spans="1:14">
      <c r="A51" s="12">
        <f t="shared" si="2"/>
        <v>45</v>
      </c>
      <c r="B51" s="21" t="s">
        <v>4</v>
      </c>
      <c r="C51" s="21"/>
      <c r="D51" s="20"/>
      <c r="E51" s="20"/>
      <c r="F51" s="20"/>
      <c r="G51" s="20"/>
      <c r="H51" s="29">
        <f>H57</f>
        <v>0</v>
      </c>
      <c r="I51" s="29">
        <f t="shared" ref="I51:N51" si="21">I57</f>
        <v>0</v>
      </c>
      <c r="J51" s="29">
        <f t="shared" si="21"/>
        <v>0</v>
      </c>
      <c r="K51" s="29">
        <f t="shared" si="21"/>
        <v>0</v>
      </c>
      <c r="L51" s="29">
        <f t="shared" si="21"/>
        <v>0</v>
      </c>
      <c r="M51" s="29">
        <f t="shared" si="21"/>
        <v>0</v>
      </c>
      <c r="N51" s="29">
        <f t="shared" si="21"/>
        <v>0</v>
      </c>
    </row>
    <row r="52" spans="1:14">
      <c r="A52" s="12">
        <f t="shared" si="2"/>
        <v>46</v>
      </c>
      <c r="B52" s="21" t="s">
        <v>11</v>
      </c>
      <c r="C52" s="21"/>
      <c r="D52" s="20"/>
      <c r="E52" s="20"/>
      <c r="F52" s="20"/>
      <c r="G52" s="20"/>
      <c r="H52" s="29">
        <f>H58</f>
        <v>1935.34</v>
      </c>
      <c r="I52" s="29">
        <f t="shared" ref="I52:N52" si="22">I58</f>
        <v>1935.34</v>
      </c>
      <c r="J52" s="29">
        <f t="shared" si="22"/>
        <v>0</v>
      </c>
      <c r="K52" s="29">
        <f t="shared" si="22"/>
        <v>0</v>
      </c>
      <c r="L52" s="29">
        <f t="shared" si="22"/>
        <v>0</v>
      </c>
      <c r="M52" s="29">
        <f t="shared" si="22"/>
        <v>0</v>
      </c>
      <c r="N52" s="29">
        <f t="shared" si="22"/>
        <v>0</v>
      </c>
    </row>
    <row r="53" spans="1:14" ht="31.5">
      <c r="A53" s="12">
        <f t="shared" si="2"/>
        <v>47</v>
      </c>
      <c r="B53" s="21" t="s">
        <v>12</v>
      </c>
      <c r="C53" s="21"/>
      <c r="D53" s="20"/>
      <c r="E53" s="20"/>
      <c r="F53" s="20"/>
      <c r="G53" s="20"/>
      <c r="H53" s="29">
        <f>H59</f>
        <v>0</v>
      </c>
      <c r="I53" s="29">
        <f t="shared" ref="I53:N53" si="23">I59</f>
        <v>0</v>
      </c>
      <c r="J53" s="29">
        <f t="shared" si="23"/>
        <v>0</v>
      </c>
      <c r="K53" s="29">
        <f t="shared" si="23"/>
        <v>0</v>
      </c>
      <c r="L53" s="29">
        <f t="shared" si="23"/>
        <v>0</v>
      </c>
      <c r="M53" s="29">
        <f t="shared" si="23"/>
        <v>0</v>
      </c>
      <c r="N53" s="29">
        <f t="shared" si="23"/>
        <v>0</v>
      </c>
    </row>
    <row r="54" spans="1:14" ht="122.25" customHeight="1">
      <c r="A54" s="12">
        <f t="shared" si="2"/>
        <v>48</v>
      </c>
      <c r="B54" s="25" t="s">
        <v>94</v>
      </c>
      <c r="C54" s="30" t="s">
        <v>30</v>
      </c>
      <c r="D54" s="30">
        <v>30435.34</v>
      </c>
      <c r="E54" s="37"/>
      <c r="F54" s="30">
        <v>2015</v>
      </c>
      <c r="G54" s="30">
        <v>2016</v>
      </c>
      <c r="H54" s="6"/>
      <c r="I54" s="6"/>
      <c r="J54" s="6"/>
      <c r="K54" s="6"/>
      <c r="L54" s="6"/>
      <c r="M54" s="6"/>
      <c r="N54" s="6"/>
    </row>
    <row r="55" spans="1:14" ht="31.5">
      <c r="A55" s="12">
        <f t="shared" si="2"/>
        <v>49</v>
      </c>
      <c r="B55" s="21" t="s">
        <v>10</v>
      </c>
      <c r="C55" s="21"/>
      <c r="D55" s="21"/>
      <c r="E55" s="21"/>
      <c r="F55" s="21"/>
      <c r="G55" s="21"/>
      <c r="H55" s="6">
        <f>I55+J55+K55+L55+M55+N55</f>
        <v>1935.34</v>
      </c>
      <c r="I55" s="6">
        <f t="shared" ref="I55:N55" si="24">I56+I57+I58+I59</f>
        <v>1935.34</v>
      </c>
      <c r="J55" s="6">
        <f t="shared" si="24"/>
        <v>0</v>
      </c>
      <c r="K55" s="6">
        <f t="shared" si="24"/>
        <v>0</v>
      </c>
      <c r="L55" s="6">
        <f t="shared" si="24"/>
        <v>0</v>
      </c>
      <c r="M55" s="6">
        <f t="shared" si="24"/>
        <v>0</v>
      </c>
      <c r="N55" s="6">
        <f t="shared" si="24"/>
        <v>0</v>
      </c>
    </row>
    <row r="56" spans="1:14">
      <c r="A56" s="12">
        <f t="shared" si="2"/>
        <v>50</v>
      </c>
      <c r="B56" s="21" t="s">
        <v>5</v>
      </c>
      <c r="C56" s="21"/>
      <c r="D56" s="21"/>
      <c r="E56" s="21"/>
      <c r="F56" s="21"/>
      <c r="G56" s="21"/>
      <c r="H56" s="6">
        <f>I56+J56+K56+L56+M56+N56</f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</row>
    <row r="57" spans="1:14">
      <c r="A57" s="12">
        <f t="shared" si="2"/>
        <v>51</v>
      </c>
      <c r="B57" s="21" t="s">
        <v>4</v>
      </c>
      <c r="C57" s="21"/>
      <c r="D57" s="21"/>
      <c r="E57" s="21"/>
      <c r="F57" s="21"/>
      <c r="G57" s="21"/>
      <c r="H57" s="6">
        <f>I57+J57+K57+L57+M57+N57</f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</row>
    <row r="58" spans="1:14">
      <c r="A58" s="12">
        <f t="shared" si="2"/>
        <v>52</v>
      </c>
      <c r="B58" s="21" t="s">
        <v>11</v>
      </c>
      <c r="C58" s="21"/>
      <c r="D58" s="21"/>
      <c r="E58" s="21"/>
      <c r="F58" s="21"/>
      <c r="G58" s="21"/>
      <c r="H58" s="6">
        <f>I58+J58+K58+L58+M58+N58</f>
        <v>1935.34</v>
      </c>
      <c r="I58" s="6">
        <v>1935.34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</row>
    <row r="59" spans="1:14" ht="31.5">
      <c r="A59" s="12">
        <f t="shared" si="2"/>
        <v>53</v>
      </c>
      <c r="B59" s="21" t="s">
        <v>12</v>
      </c>
      <c r="C59" s="21"/>
      <c r="D59" s="21"/>
      <c r="E59" s="21"/>
      <c r="F59" s="21"/>
      <c r="G59" s="21"/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</row>
    <row r="60" spans="1:14">
      <c r="A60" s="12">
        <f t="shared" si="2"/>
        <v>54</v>
      </c>
      <c r="B60" s="52" t="s">
        <v>97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7"/>
    </row>
    <row r="61" spans="1:14" ht="47.25">
      <c r="A61" s="12">
        <f t="shared" si="2"/>
        <v>55</v>
      </c>
      <c r="B61" s="21" t="s">
        <v>72</v>
      </c>
      <c r="C61" s="22"/>
      <c r="D61" s="22"/>
      <c r="E61" s="22"/>
      <c r="F61" s="22"/>
      <c r="G61" s="22"/>
      <c r="H61" s="24">
        <f>H62+H63+H64+H65</f>
        <v>55038.159999999996</v>
      </c>
      <c r="I61" s="24">
        <f t="shared" ref="I61:N61" si="25">I62+I63+I64+I65</f>
        <v>1700.7</v>
      </c>
      <c r="J61" s="24">
        <f t="shared" si="25"/>
        <v>53337.46</v>
      </c>
      <c r="K61" s="24">
        <f t="shared" si="25"/>
        <v>0</v>
      </c>
      <c r="L61" s="24">
        <f t="shared" si="25"/>
        <v>0</v>
      </c>
      <c r="M61" s="24">
        <f t="shared" si="25"/>
        <v>0</v>
      </c>
      <c r="N61" s="24">
        <f t="shared" si="25"/>
        <v>0</v>
      </c>
    </row>
    <row r="62" spans="1:14">
      <c r="A62" s="12">
        <f t="shared" si="2"/>
        <v>56</v>
      </c>
      <c r="B62" s="21" t="s">
        <v>5</v>
      </c>
      <c r="C62" s="22"/>
      <c r="D62" s="22"/>
      <c r="E62" s="22"/>
      <c r="F62" s="22"/>
      <c r="G62" s="22"/>
      <c r="H62" s="24">
        <f>H68</f>
        <v>0</v>
      </c>
      <c r="I62" s="24">
        <f t="shared" ref="I62:N62" si="26">I68</f>
        <v>0</v>
      </c>
      <c r="J62" s="24">
        <f t="shared" si="26"/>
        <v>0</v>
      </c>
      <c r="K62" s="24">
        <f t="shared" si="26"/>
        <v>0</v>
      </c>
      <c r="L62" s="24">
        <f t="shared" si="26"/>
        <v>0</v>
      </c>
      <c r="M62" s="24">
        <f t="shared" si="26"/>
        <v>0</v>
      </c>
      <c r="N62" s="24">
        <f t="shared" si="26"/>
        <v>0</v>
      </c>
    </row>
    <row r="63" spans="1:14">
      <c r="A63" s="12">
        <f t="shared" si="2"/>
        <v>57</v>
      </c>
      <c r="B63" s="21" t="s">
        <v>4</v>
      </c>
      <c r="C63" s="22"/>
      <c r="D63" s="22"/>
      <c r="E63" s="22"/>
      <c r="F63" s="22"/>
      <c r="G63" s="22"/>
      <c r="H63" s="24">
        <f>H69</f>
        <v>47937.46</v>
      </c>
      <c r="I63" s="24">
        <f t="shared" ref="I63:N63" si="27">I69</f>
        <v>0</v>
      </c>
      <c r="J63" s="24">
        <f t="shared" si="27"/>
        <v>47937.46</v>
      </c>
      <c r="K63" s="24">
        <f t="shared" si="27"/>
        <v>0</v>
      </c>
      <c r="L63" s="24">
        <f t="shared" si="27"/>
        <v>0</v>
      </c>
      <c r="M63" s="24">
        <f t="shared" si="27"/>
        <v>0</v>
      </c>
      <c r="N63" s="24">
        <f t="shared" si="27"/>
        <v>0</v>
      </c>
    </row>
    <row r="64" spans="1:14">
      <c r="A64" s="40">
        <f t="shared" si="2"/>
        <v>58</v>
      </c>
      <c r="B64" s="21" t="s">
        <v>11</v>
      </c>
      <c r="C64" s="22"/>
      <c r="D64" s="22"/>
      <c r="E64" s="22"/>
      <c r="F64" s="22"/>
      <c r="G64" s="22"/>
      <c r="H64" s="24">
        <f>H70</f>
        <v>7100.7</v>
      </c>
      <c r="I64" s="24">
        <f t="shared" ref="I64:N64" si="28">I70</f>
        <v>1700.7</v>
      </c>
      <c r="J64" s="24">
        <f t="shared" si="28"/>
        <v>5400</v>
      </c>
      <c r="K64" s="24">
        <f t="shared" si="28"/>
        <v>0</v>
      </c>
      <c r="L64" s="24">
        <f t="shared" si="28"/>
        <v>0</v>
      </c>
      <c r="M64" s="24">
        <f t="shared" si="28"/>
        <v>0</v>
      </c>
      <c r="N64" s="24">
        <f t="shared" si="28"/>
        <v>0</v>
      </c>
    </row>
    <row r="65" spans="1:14" ht="31.5">
      <c r="A65" s="12">
        <f t="shared" si="2"/>
        <v>59</v>
      </c>
      <c r="B65" s="21" t="s">
        <v>12</v>
      </c>
      <c r="C65" s="22"/>
      <c r="D65" s="22"/>
      <c r="E65" s="22"/>
      <c r="F65" s="22"/>
      <c r="G65" s="22"/>
      <c r="H65" s="22">
        <f>H71</f>
        <v>0</v>
      </c>
      <c r="I65" s="22">
        <f t="shared" ref="I65:N65" si="29">I71</f>
        <v>0</v>
      </c>
      <c r="J65" s="22">
        <f t="shared" si="29"/>
        <v>0</v>
      </c>
      <c r="K65" s="22">
        <f t="shared" si="29"/>
        <v>0</v>
      </c>
      <c r="L65" s="22">
        <f t="shared" si="29"/>
        <v>0</v>
      </c>
      <c r="M65" s="22">
        <f t="shared" si="29"/>
        <v>0</v>
      </c>
      <c r="N65" s="22">
        <f t="shared" si="29"/>
        <v>0</v>
      </c>
    </row>
    <row r="66" spans="1:14" ht="156.75" customHeight="1">
      <c r="A66" s="12">
        <f t="shared" si="2"/>
        <v>60</v>
      </c>
      <c r="B66" s="21" t="s">
        <v>25</v>
      </c>
      <c r="C66" s="30" t="s">
        <v>29</v>
      </c>
      <c r="D66" s="38">
        <f>H67</f>
        <v>55038.159999999996</v>
      </c>
      <c r="E66" s="38"/>
      <c r="F66" s="32">
        <v>2015</v>
      </c>
      <c r="G66" s="32">
        <v>2015</v>
      </c>
      <c r="H66" s="20"/>
      <c r="I66" s="20"/>
      <c r="J66" s="20"/>
      <c r="K66" s="20"/>
      <c r="L66" s="20"/>
      <c r="M66" s="20"/>
      <c r="N66" s="20"/>
    </row>
    <row r="67" spans="1:14" ht="31.5">
      <c r="A67" s="12">
        <f t="shared" si="2"/>
        <v>61</v>
      </c>
      <c r="B67" s="21" t="s">
        <v>10</v>
      </c>
      <c r="C67" s="21"/>
      <c r="D67" s="20"/>
      <c r="E67" s="20"/>
      <c r="F67" s="20"/>
      <c r="G67" s="20"/>
      <c r="H67" s="29">
        <f>I67+J67+K67+L67+M67+N67</f>
        <v>55038.159999999996</v>
      </c>
      <c r="I67" s="29">
        <f t="shared" ref="I67:N67" si="30">I68+I69+I70+I71</f>
        <v>1700.7</v>
      </c>
      <c r="J67" s="29">
        <f t="shared" si="30"/>
        <v>53337.46</v>
      </c>
      <c r="K67" s="29">
        <f t="shared" si="30"/>
        <v>0</v>
      </c>
      <c r="L67" s="29">
        <f t="shared" si="30"/>
        <v>0</v>
      </c>
      <c r="M67" s="29">
        <f t="shared" si="30"/>
        <v>0</v>
      </c>
      <c r="N67" s="29">
        <f t="shared" si="30"/>
        <v>0</v>
      </c>
    </row>
    <row r="68" spans="1:14">
      <c r="A68" s="12">
        <f t="shared" si="2"/>
        <v>62</v>
      </c>
      <c r="B68" s="21" t="s">
        <v>5</v>
      </c>
      <c r="C68" s="21"/>
      <c r="D68" s="20"/>
      <c r="E68" s="20"/>
      <c r="F68" s="20"/>
      <c r="G68" s="20"/>
      <c r="H68" s="29">
        <f>I68+J68+K68+L68+M68+N68</f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</row>
    <row r="69" spans="1:14">
      <c r="A69" s="12">
        <f t="shared" si="2"/>
        <v>63</v>
      </c>
      <c r="B69" s="21" t="s">
        <v>4</v>
      </c>
      <c r="C69" s="21"/>
      <c r="D69" s="20"/>
      <c r="E69" s="20"/>
      <c r="F69" s="20"/>
      <c r="G69" s="20"/>
      <c r="H69" s="29">
        <f>I69+J69+K69+L69+M69+N69</f>
        <v>47937.46</v>
      </c>
      <c r="I69" s="29">
        <v>0</v>
      </c>
      <c r="J69" s="29">
        <v>47937.46</v>
      </c>
      <c r="K69" s="29">
        <v>0</v>
      </c>
      <c r="L69" s="29">
        <v>0</v>
      </c>
      <c r="M69" s="29">
        <v>0</v>
      </c>
      <c r="N69" s="29">
        <v>0</v>
      </c>
    </row>
    <row r="70" spans="1:14">
      <c r="A70" s="12">
        <f t="shared" si="2"/>
        <v>64</v>
      </c>
      <c r="B70" s="21" t="s">
        <v>11</v>
      </c>
      <c r="C70" s="21"/>
      <c r="D70" s="20"/>
      <c r="E70" s="20"/>
      <c r="F70" s="20"/>
      <c r="G70" s="20"/>
      <c r="H70" s="29">
        <f>I70+J70+K70+L70+M70+N70</f>
        <v>7100.7</v>
      </c>
      <c r="I70" s="29">
        <v>1700.7</v>
      </c>
      <c r="J70" s="29">
        <v>5400</v>
      </c>
      <c r="K70" s="29">
        <v>0</v>
      </c>
      <c r="L70" s="29">
        <v>0</v>
      </c>
      <c r="M70" s="29">
        <v>0</v>
      </c>
      <c r="N70" s="29">
        <v>0</v>
      </c>
    </row>
    <row r="71" spans="1:14" ht="31.5">
      <c r="A71" s="12">
        <f t="shared" si="2"/>
        <v>65</v>
      </c>
      <c r="B71" s="21" t="s">
        <v>12</v>
      </c>
      <c r="C71" s="21"/>
      <c r="D71" s="20"/>
      <c r="E71" s="20"/>
      <c r="F71" s="20"/>
      <c r="G71" s="20"/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</row>
    <row r="72" spans="1:14">
      <c r="A72" s="12">
        <f t="shared" si="2"/>
        <v>66</v>
      </c>
      <c r="B72" s="53" t="s">
        <v>98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</row>
    <row r="73" spans="1:14" ht="47.25">
      <c r="A73" s="12">
        <f t="shared" ref="A73:A136" si="31">A72+1</f>
        <v>67</v>
      </c>
      <c r="B73" s="21" t="s">
        <v>73</v>
      </c>
      <c r="C73" s="22"/>
      <c r="D73" s="22"/>
      <c r="E73" s="22"/>
      <c r="F73" s="22"/>
      <c r="G73" s="22"/>
      <c r="H73" s="24">
        <f>H74+H75+H76+H77</f>
        <v>3608.5</v>
      </c>
      <c r="I73" s="24">
        <f t="shared" ref="I73:N73" si="32">I74+I75+I76+I77</f>
        <v>3608.5</v>
      </c>
      <c r="J73" s="24">
        <f t="shared" si="32"/>
        <v>0</v>
      </c>
      <c r="K73" s="24">
        <f t="shared" si="32"/>
        <v>0</v>
      </c>
      <c r="L73" s="24">
        <f t="shared" si="32"/>
        <v>0</v>
      </c>
      <c r="M73" s="24">
        <f t="shared" si="32"/>
        <v>0</v>
      </c>
      <c r="N73" s="24">
        <f t="shared" si="32"/>
        <v>0</v>
      </c>
    </row>
    <row r="74" spans="1:14">
      <c r="A74" s="12">
        <f t="shared" si="31"/>
        <v>68</v>
      </c>
      <c r="B74" s="21" t="s">
        <v>5</v>
      </c>
      <c r="C74" s="22"/>
      <c r="D74" s="22"/>
      <c r="E74" s="22"/>
      <c r="F74" s="22"/>
      <c r="G74" s="22"/>
      <c r="H74" s="24"/>
      <c r="I74" s="24">
        <f t="shared" ref="I74:N74" si="33">I80+I86</f>
        <v>0</v>
      </c>
      <c r="J74" s="24">
        <f t="shared" si="33"/>
        <v>0</v>
      </c>
      <c r="K74" s="24">
        <f t="shared" si="33"/>
        <v>0</v>
      </c>
      <c r="L74" s="24">
        <f t="shared" si="33"/>
        <v>0</v>
      </c>
      <c r="M74" s="24">
        <f t="shared" si="33"/>
        <v>0</v>
      </c>
      <c r="N74" s="24">
        <f t="shared" si="33"/>
        <v>0</v>
      </c>
    </row>
    <row r="75" spans="1:14">
      <c r="A75" s="12">
        <f t="shared" si="31"/>
        <v>69</v>
      </c>
      <c r="B75" s="21" t="s">
        <v>4</v>
      </c>
      <c r="C75" s="22"/>
      <c r="D75" s="22"/>
      <c r="E75" s="22"/>
      <c r="F75" s="22"/>
      <c r="G75" s="22"/>
      <c r="H75" s="24">
        <f>I75+J75+K75+L75+M75+N75</f>
        <v>0</v>
      </c>
      <c r="I75" s="24">
        <f t="shared" ref="I75:N75" si="34">I81+I87</f>
        <v>0</v>
      </c>
      <c r="J75" s="24">
        <f t="shared" si="34"/>
        <v>0</v>
      </c>
      <c r="K75" s="24">
        <f t="shared" si="34"/>
        <v>0</v>
      </c>
      <c r="L75" s="24">
        <f t="shared" si="34"/>
        <v>0</v>
      </c>
      <c r="M75" s="24">
        <f t="shared" si="34"/>
        <v>0</v>
      </c>
      <c r="N75" s="24">
        <f t="shared" si="34"/>
        <v>0</v>
      </c>
    </row>
    <row r="76" spans="1:14">
      <c r="A76" s="12">
        <f t="shared" si="31"/>
        <v>70</v>
      </c>
      <c r="B76" s="21" t="s">
        <v>11</v>
      </c>
      <c r="C76" s="22"/>
      <c r="D76" s="22"/>
      <c r="E76" s="22"/>
      <c r="F76" s="22"/>
      <c r="G76" s="22"/>
      <c r="H76" s="24">
        <f>I76+J76+K76+L76+M76+N76</f>
        <v>3608.5</v>
      </c>
      <c r="I76" s="24">
        <f>I82+I88+I94</f>
        <v>3608.5</v>
      </c>
      <c r="J76" s="24">
        <f>J82+J88</f>
        <v>0</v>
      </c>
      <c r="K76" s="24">
        <f>K82+K88</f>
        <v>0</v>
      </c>
      <c r="L76" s="24">
        <f>L82+L88</f>
        <v>0</v>
      </c>
      <c r="M76" s="24">
        <f>M82+M88</f>
        <v>0</v>
      </c>
      <c r="N76" s="24">
        <f>N82+N88</f>
        <v>0</v>
      </c>
    </row>
    <row r="77" spans="1:14" ht="31.5">
      <c r="A77" s="12">
        <f t="shared" si="31"/>
        <v>71</v>
      </c>
      <c r="B77" s="21" t="s">
        <v>12</v>
      </c>
      <c r="C77" s="22"/>
      <c r="D77" s="22"/>
      <c r="E77" s="22"/>
      <c r="F77" s="22"/>
      <c r="G77" s="22"/>
      <c r="H77" s="24">
        <f>H83+H89</f>
        <v>0</v>
      </c>
      <c r="I77" s="24">
        <f t="shared" ref="I77:N77" si="35">I83+I89</f>
        <v>0</v>
      </c>
      <c r="J77" s="24">
        <f t="shared" si="35"/>
        <v>0</v>
      </c>
      <c r="K77" s="24">
        <f t="shared" si="35"/>
        <v>0</v>
      </c>
      <c r="L77" s="24">
        <f t="shared" si="35"/>
        <v>0</v>
      </c>
      <c r="M77" s="24">
        <f t="shared" si="35"/>
        <v>0</v>
      </c>
      <c r="N77" s="24">
        <f t="shared" si="35"/>
        <v>0</v>
      </c>
    </row>
    <row r="78" spans="1:14" ht="52.5" customHeight="1">
      <c r="A78" s="12">
        <f t="shared" si="31"/>
        <v>72</v>
      </c>
      <c r="B78" s="25" t="s">
        <v>26</v>
      </c>
      <c r="C78" s="30" t="s">
        <v>28</v>
      </c>
      <c r="D78" s="39">
        <f>H79</f>
        <v>2331.1</v>
      </c>
      <c r="E78" s="20"/>
      <c r="F78" s="32">
        <v>2015</v>
      </c>
      <c r="G78" s="32">
        <v>2015</v>
      </c>
      <c r="H78" s="20"/>
      <c r="I78" s="20"/>
      <c r="J78" s="20"/>
      <c r="K78" s="20"/>
      <c r="L78" s="20"/>
      <c r="M78" s="20"/>
      <c r="N78" s="20"/>
    </row>
    <row r="79" spans="1:14" ht="31.5">
      <c r="A79" s="12">
        <f t="shared" si="31"/>
        <v>73</v>
      </c>
      <c r="B79" s="21" t="s">
        <v>10</v>
      </c>
      <c r="C79" s="21"/>
      <c r="D79" s="20"/>
      <c r="E79" s="20"/>
      <c r="F79" s="20"/>
      <c r="G79" s="20"/>
      <c r="H79" s="26">
        <f>I79+J79+K79+L79+M79+N79</f>
        <v>2331.1</v>
      </c>
      <c r="I79" s="10">
        <f t="shared" ref="I79:N79" si="36">I80+I81+I82+I83</f>
        <v>2331.1</v>
      </c>
      <c r="J79" s="10">
        <f t="shared" si="36"/>
        <v>0</v>
      </c>
      <c r="K79" s="10">
        <f t="shared" si="36"/>
        <v>0</v>
      </c>
      <c r="L79" s="10">
        <f t="shared" si="36"/>
        <v>0</v>
      </c>
      <c r="M79" s="10">
        <f t="shared" si="36"/>
        <v>0</v>
      </c>
      <c r="N79" s="10">
        <f t="shared" si="36"/>
        <v>0</v>
      </c>
    </row>
    <row r="80" spans="1:14">
      <c r="A80" s="12">
        <f t="shared" si="31"/>
        <v>74</v>
      </c>
      <c r="B80" s="21" t="s">
        <v>5</v>
      </c>
      <c r="C80" s="21"/>
      <c r="D80" s="20"/>
      <c r="E80" s="20"/>
      <c r="F80" s="20"/>
      <c r="G80" s="20"/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</row>
    <row r="81" spans="1:14">
      <c r="A81" s="12">
        <f t="shared" si="31"/>
        <v>75</v>
      </c>
      <c r="B81" s="21" t="s">
        <v>4</v>
      </c>
      <c r="C81" s="21"/>
      <c r="D81" s="20"/>
      <c r="E81" s="20"/>
      <c r="F81" s="20"/>
      <c r="G81" s="20"/>
      <c r="H81" s="26">
        <f>I81+J81+K81+L81+M81+N81</f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</row>
    <row r="82" spans="1:14">
      <c r="A82" s="12">
        <f t="shared" si="31"/>
        <v>76</v>
      </c>
      <c r="B82" s="21" t="s">
        <v>11</v>
      </c>
      <c r="C82" s="21"/>
      <c r="D82" s="20"/>
      <c r="E82" s="20"/>
      <c r="F82" s="20"/>
      <c r="G82" s="20"/>
      <c r="H82" s="26">
        <f>I82+J82+K82+L82+M82+N82</f>
        <v>2331.1</v>
      </c>
      <c r="I82" s="10">
        <v>2331.1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</row>
    <row r="83" spans="1:14" ht="31.5">
      <c r="A83" s="12">
        <f t="shared" si="31"/>
        <v>77</v>
      </c>
      <c r="B83" s="21" t="s">
        <v>12</v>
      </c>
      <c r="C83" s="21"/>
      <c r="D83" s="20"/>
      <c r="E83" s="20"/>
      <c r="F83" s="20"/>
      <c r="G83" s="20"/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</row>
    <row r="84" spans="1:14" ht="40.5" customHeight="1">
      <c r="A84" s="12">
        <f t="shared" si="31"/>
        <v>78</v>
      </c>
      <c r="B84" s="25" t="s">
        <v>27</v>
      </c>
      <c r="C84" s="30" t="s">
        <v>31</v>
      </c>
      <c r="D84" s="38">
        <f>H85</f>
        <v>777.4</v>
      </c>
      <c r="E84" s="20"/>
      <c r="F84" s="32">
        <v>2015</v>
      </c>
      <c r="G84" s="32">
        <v>2015</v>
      </c>
      <c r="H84" s="20"/>
      <c r="I84" s="20"/>
      <c r="J84" s="20"/>
      <c r="K84" s="20"/>
      <c r="L84" s="20"/>
      <c r="M84" s="20"/>
      <c r="N84" s="20"/>
    </row>
    <row r="85" spans="1:14" ht="31.5">
      <c r="A85" s="40">
        <f t="shared" si="31"/>
        <v>79</v>
      </c>
      <c r="B85" s="21" t="s">
        <v>24</v>
      </c>
      <c r="C85" s="21"/>
      <c r="D85" s="20"/>
      <c r="E85" s="20"/>
      <c r="F85" s="20"/>
      <c r="G85" s="20"/>
      <c r="H85" s="10">
        <f>-H86+H87+H88+H89</f>
        <v>777.4</v>
      </c>
      <c r="I85" s="10">
        <f>-I86+I87+I88+I89</f>
        <v>777.4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</row>
    <row r="86" spans="1:14">
      <c r="A86" s="12">
        <f t="shared" si="31"/>
        <v>80</v>
      </c>
      <c r="B86" s="21" t="s">
        <v>5</v>
      </c>
      <c r="C86" s="21"/>
      <c r="D86" s="20"/>
      <c r="E86" s="20"/>
      <c r="F86" s="20"/>
      <c r="G86" s="20"/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</row>
    <row r="87" spans="1:14">
      <c r="A87" s="12">
        <f t="shared" si="31"/>
        <v>81</v>
      </c>
      <c r="B87" s="21" t="s">
        <v>4</v>
      </c>
      <c r="C87" s="21"/>
      <c r="D87" s="20"/>
      <c r="E87" s="20"/>
      <c r="F87" s="20"/>
      <c r="G87" s="20"/>
      <c r="H87" s="26">
        <f>I87+J87+K87+L87+M87+N87</f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</row>
    <row r="88" spans="1:14">
      <c r="A88" s="12">
        <f t="shared" si="31"/>
        <v>82</v>
      </c>
      <c r="B88" s="21" t="s">
        <v>11</v>
      </c>
      <c r="C88" s="21"/>
      <c r="D88" s="20"/>
      <c r="E88" s="31"/>
      <c r="F88" s="31"/>
      <c r="G88" s="31"/>
      <c r="H88" s="26">
        <f>I88+J88+K88+L88+M88+N88</f>
        <v>777.4</v>
      </c>
      <c r="I88" s="10">
        <v>777.4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</row>
    <row r="89" spans="1:14" ht="31.5">
      <c r="A89" s="12">
        <f t="shared" si="31"/>
        <v>83</v>
      </c>
      <c r="B89" s="21" t="s">
        <v>12</v>
      </c>
      <c r="C89" s="21"/>
      <c r="D89" s="20"/>
      <c r="E89" s="31"/>
      <c r="F89" s="31"/>
      <c r="G89" s="31"/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</row>
    <row r="90" spans="1:14" ht="47.25" customHeight="1">
      <c r="A90" s="12">
        <f t="shared" ref="A90:A95" si="37">A89+1</f>
        <v>84</v>
      </c>
      <c r="B90" s="25" t="s">
        <v>151</v>
      </c>
      <c r="C90" s="30" t="s">
        <v>41</v>
      </c>
      <c r="D90" s="38">
        <v>500</v>
      </c>
      <c r="E90" s="20"/>
      <c r="F90" s="32">
        <v>2015</v>
      </c>
      <c r="G90" s="32">
        <v>2015</v>
      </c>
      <c r="H90" s="20"/>
      <c r="I90" s="20"/>
      <c r="J90" s="20"/>
      <c r="K90" s="20"/>
      <c r="L90" s="20"/>
      <c r="M90" s="20"/>
      <c r="N90" s="20"/>
    </row>
    <row r="91" spans="1:14" ht="31.5">
      <c r="A91" s="40">
        <f t="shared" si="37"/>
        <v>85</v>
      </c>
      <c r="B91" s="21" t="s">
        <v>23</v>
      </c>
      <c r="C91" s="21"/>
      <c r="D91" s="20"/>
      <c r="E91" s="20"/>
      <c r="F91" s="20"/>
      <c r="G91" s="20"/>
      <c r="H91" s="10">
        <f>-H92+H93+H94+H95</f>
        <v>500</v>
      </c>
      <c r="I91" s="10">
        <f>-I92+I93+I94+I95</f>
        <v>500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</row>
    <row r="92" spans="1:14">
      <c r="A92" s="12">
        <f t="shared" si="37"/>
        <v>86</v>
      </c>
      <c r="B92" s="21" t="s">
        <v>5</v>
      </c>
      <c r="C92" s="21"/>
      <c r="D92" s="20"/>
      <c r="E92" s="20"/>
      <c r="F92" s="20"/>
      <c r="G92" s="20"/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</row>
    <row r="93" spans="1:14">
      <c r="A93" s="12">
        <f t="shared" si="37"/>
        <v>87</v>
      </c>
      <c r="B93" s="21" t="s">
        <v>4</v>
      </c>
      <c r="C93" s="21"/>
      <c r="D93" s="20"/>
      <c r="E93" s="20"/>
      <c r="F93" s="20"/>
      <c r="G93" s="20"/>
      <c r="H93" s="26">
        <f>I93+J93+K93+L93+M93+N93</f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</row>
    <row r="94" spans="1:14">
      <c r="A94" s="12">
        <f t="shared" si="37"/>
        <v>88</v>
      </c>
      <c r="B94" s="21" t="s">
        <v>11</v>
      </c>
      <c r="C94" s="21"/>
      <c r="D94" s="20"/>
      <c r="E94" s="31"/>
      <c r="F94" s="31"/>
      <c r="G94" s="31"/>
      <c r="H94" s="26">
        <f>I94+J94+K94+L94+M94+N94</f>
        <v>500</v>
      </c>
      <c r="I94" s="10">
        <v>500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</row>
    <row r="95" spans="1:14" ht="31.5">
      <c r="A95" s="12">
        <f t="shared" si="37"/>
        <v>89</v>
      </c>
      <c r="B95" s="21" t="s">
        <v>12</v>
      </c>
      <c r="C95" s="21"/>
      <c r="D95" s="20"/>
      <c r="E95" s="31"/>
      <c r="F95" s="31"/>
      <c r="G95" s="31"/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</row>
    <row r="96" spans="1:14">
      <c r="A96" s="12">
        <v>90</v>
      </c>
      <c r="B96" s="52" t="s">
        <v>99</v>
      </c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7"/>
    </row>
    <row r="97" spans="1:14" ht="45.75" customHeight="1">
      <c r="A97" s="12">
        <f t="shared" si="31"/>
        <v>91</v>
      </c>
      <c r="B97" s="21" t="s">
        <v>74</v>
      </c>
      <c r="C97" s="22"/>
      <c r="D97" s="22"/>
      <c r="E97" s="22"/>
      <c r="F97" s="22"/>
      <c r="G97" s="22"/>
      <c r="H97" s="24">
        <f>I97+J97+K97+L97+M97+N97</f>
        <v>63646.829999999994</v>
      </c>
      <c r="I97" s="24">
        <f t="shared" ref="I97:N97" si="38">I98+I99+I100+I101</f>
        <v>4847.3999999999996</v>
      </c>
      <c r="J97" s="24">
        <f t="shared" si="38"/>
        <v>58799.429999999993</v>
      </c>
      <c r="K97" s="24">
        <f t="shared" si="38"/>
        <v>0</v>
      </c>
      <c r="L97" s="24">
        <f t="shared" si="38"/>
        <v>0</v>
      </c>
      <c r="M97" s="24">
        <f t="shared" si="38"/>
        <v>0</v>
      </c>
      <c r="N97" s="24">
        <f t="shared" si="38"/>
        <v>0</v>
      </c>
    </row>
    <row r="98" spans="1:14">
      <c r="A98" s="12">
        <f t="shared" si="31"/>
        <v>92</v>
      </c>
      <c r="B98" s="21" t="s">
        <v>5</v>
      </c>
      <c r="C98" s="22"/>
      <c r="D98" s="22"/>
      <c r="E98" s="22"/>
      <c r="F98" s="22"/>
      <c r="G98" s="22"/>
      <c r="H98" s="24">
        <f>I98+J98+K98+L98+M98+N98</f>
        <v>0</v>
      </c>
      <c r="I98" s="24">
        <f>I104+I110+I116+I122+I128+I134+I164</f>
        <v>0</v>
      </c>
      <c r="J98" s="24">
        <f t="shared" ref="I98:N101" si="39">J104+J110+J116+J122+J128+J134</f>
        <v>0</v>
      </c>
      <c r="K98" s="24">
        <f t="shared" si="39"/>
        <v>0</v>
      </c>
      <c r="L98" s="24">
        <f t="shared" si="39"/>
        <v>0</v>
      </c>
      <c r="M98" s="24">
        <f t="shared" si="39"/>
        <v>0</v>
      </c>
      <c r="N98" s="24">
        <f t="shared" si="39"/>
        <v>0</v>
      </c>
    </row>
    <row r="99" spans="1:14">
      <c r="A99" s="12">
        <f t="shared" si="31"/>
        <v>93</v>
      </c>
      <c r="B99" s="21" t="s">
        <v>4</v>
      </c>
      <c r="C99" s="22"/>
      <c r="D99" s="22"/>
      <c r="E99" s="22"/>
      <c r="F99" s="22"/>
      <c r="G99" s="22"/>
      <c r="H99" s="24">
        <f>I99+J99+K99+L99+M99+N99</f>
        <v>52002.029999999992</v>
      </c>
      <c r="I99" s="24">
        <f>I105+I111+I117+I123+I129+I135+I141+I147+I153+I159</f>
        <v>0</v>
      </c>
      <c r="J99" s="24">
        <f>J105+J111+J117+J123+J129+J135+J141+J147+J153+J159</f>
        <v>52002.029999999992</v>
      </c>
      <c r="K99" s="24">
        <f t="shared" si="39"/>
        <v>0</v>
      </c>
      <c r="L99" s="24">
        <f t="shared" si="39"/>
        <v>0</v>
      </c>
      <c r="M99" s="24">
        <f t="shared" si="39"/>
        <v>0</v>
      </c>
      <c r="N99" s="24">
        <f t="shared" si="39"/>
        <v>0</v>
      </c>
    </row>
    <row r="100" spans="1:14">
      <c r="A100" s="12">
        <f t="shared" si="31"/>
        <v>94</v>
      </c>
      <c r="B100" s="21" t="s">
        <v>11</v>
      </c>
      <c r="C100" s="22"/>
      <c r="D100" s="22"/>
      <c r="E100" s="22"/>
      <c r="F100" s="22"/>
      <c r="G100" s="22"/>
      <c r="H100" s="24">
        <f>I100+J100+K100+L100+M100+N100</f>
        <v>11644.8</v>
      </c>
      <c r="I100" s="24">
        <f>I106+I112+I118+I124+I130+I136+I142+I148+I154+I160</f>
        <v>4847.3999999999996</v>
      </c>
      <c r="J100" s="24">
        <f>J106+J112+J118+J124+J130+J136+J142+J148+J154+J160+J166+J172</f>
        <v>6797.4</v>
      </c>
      <c r="K100" s="24">
        <f t="shared" si="39"/>
        <v>0</v>
      </c>
      <c r="L100" s="24">
        <f t="shared" si="39"/>
        <v>0</v>
      </c>
      <c r="M100" s="24">
        <f t="shared" si="39"/>
        <v>0</v>
      </c>
      <c r="N100" s="24">
        <f t="shared" si="39"/>
        <v>0</v>
      </c>
    </row>
    <row r="101" spans="1:14" ht="31.5">
      <c r="A101" s="12">
        <f t="shared" si="31"/>
        <v>95</v>
      </c>
      <c r="B101" s="21" t="s">
        <v>12</v>
      </c>
      <c r="C101" s="22"/>
      <c r="D101" s="22"/>
      <c r="E101" s="22"/>
      <c r="F101" s="22"/>
      <c r="G101" s="22"/>
      <c r="H101" s="24">
        <f>I101+J101+K101+L101+M101+N101</f>
        <v>0</v>
      </c>
      <c r="I101" s="24">
        <f t="shared" si="39"/>
        <v>0</v>
      </c>
      <c r="J101" s="24">
        <f t="shared" si="39"/>
        <v>0</v>
      </c>
      <c r="K101" s="24">
        <f t="shared" si="39"/>
        <v>0</v>
      </c>
      <c r="L101" s="24">
        <f t="shared" si="39"/>
        <v>0</v>
      </c>
      <c r="M101" s="24">
        <f t="shared" si="39"/>
        <v>0</v>
      </c>
      <c r="N101" s="24">
        <f t="shared" si="39"/>
        <v>0</v>
      </c>
    </row>
    <row r="102" spans="1:14" ht="114" customHeight="1">
      <c r="A102" s="12">
        <f t="shared" si="31"/>
        <v>96</v>
      </c>
      <c r="B102" s="25" t="s">
        <v>107</v>
      </c>
      <c r="C102" s="30" t="s">
        <v>68</v>
      </c>
      <c r="D102" s="20"/>
      <c r="E102" s="20"/>
      <c r="F102" s="32">
        <v>2015</v>
      </c>
      <c r="G102" s="32">
        <v>2017</v>
      </c>
      <c r="H102" s="20"/>
      <c r="I102" s="20"/>
      <c r="J102" s="20"/>
      <c r="K102" s="20"/>
      <c r="L102" s="20"/>
      <c r="M102" s="20"/>
      <c r="N102" s="20"/>
    </row>
    <row r="103" spans="1:14" ht="31.5">
      <c r="A103" s="12">
        <f t="shared" si="31"/>
        <v>97</v>
      </c>
      <c r="B103" s="21" t="s">
        <v>10</v>
      </c>
      <c r="C103" s="21"/>
      <c r="D103" s="29"/>
      <c r="E103" s="20"/>
      <c r="F103" s="20"/>
      <c r="G103" s="20"/>
      <c r="H103" s="11">
        <f>I103+J103+K103+L103+M103+N103</f>
        <v>0</v>
      </c>
      <c r="I103" s="11">
        <f t="shared" ref="I103:N103" si="40">I104+I105+I106+I107</f>
        <v>0</v>
      </c>
      <c r="J103" s="11">
        <f t="shared" si="40"/>
        <v>0</v>
      </c>
      <c r="K103" s="11">
        <f t="shared" si="40"/>
        <v>0</v>
      </c>
      <c r="L103" s="11">
        <f t="shared" si="40"/>
        <v>0</v>
      </c>
      <c r="M103" s="11">
        <f t="shared" si="40"/>
        <v>0</v>
      </c>
      <c r="N103" s="11">
        <f t="shared" si="40"/>
        <v>0</v>
      </c>
    </row>
    <row r="104" spans="1:14">
      <c r="A104" s="12">
        <f t="shared" si="31"/>
        <v>98</v>
      </c>
      <c r="B104" s="21" t="s">
        <v>5</v>
      </c>
      <c r="C104" s="21"/>
      <c r="D104" s="29"/>
      <c r="E104" s="20"/>
      <c r="F104" s="20"/>
      <c r="G104" s="20"/>
      <c r="H104" s="11">
        <f>I104+J104+K104+L104+M104+N104</f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</row>
    <row r="105" spans="1:14">
      <c r="A105" s="12">
        <f t="shared" si="31"/>
        <v>99</v>
      </c>
      <c r="B105" s="21" t="s">
        <v>4</v>
      </c>
      <c r="C105" s="21"/>
      <c r="D105" s="29"/>
      <c r="E105" s="20"/>
      <c r="F105" s="20"/>
      <c r="G105" s="20"/>
      <c r="H105" s="11">
        <f>I105+J105+K105+L105+M105+N105</f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</row>
    <row r="106" spans="1:14">
      <c r="A106" s="12">
        <f t="shared" si="31"/>
        <v>100</v>
      </c>
      <c r="B106" s="21" t="s">
        <v>11</v>
      </c>
      <c r="C106" s="21"/>
      <c r="D106" s="29"/>
      <c r="E106" s="20"/>
      <c r="F106" s="20"/>
      <c r="G106" s="20"/>
      <c r="H106" s="11">
        <f>I106+J106+K106+L106+M106+N106</f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</row>
    <row r="107" spans="1:14" ht="31.5">
      <c r="A107" s="12">
        <f t="shared" si="31"/>
        <v>101</v>
      </c>
      <c r="B107" s="21" t="s">
        <v>12</v>
      </c>
      <c r="C107" s="21"/>
      <c r="D107" s="29"/>
      <c r="E107" s="20"/>
      <c r="F107" s="20"/>
      <c r="G107" s="20"/>
      <c r="H107" s="11">
        <f>I107+J107+K107+L107+M107+N107</f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</row>
    <row r="108" spans="1:14" ht="114" customHeight="1">
      <c r="A108" s="12">
        <f t="shared" si="31"/>
        <v>102</v>
      </c>
      <c r="B108" s="25" t="s">
        <v>110</v>
      </c>
      <c r="C108" s="30" t="s">
        <v>100</v>
      </c>
      <c r="D108" s="38">
        <f>H109</f>
        <v>1161</v>
      </c>
      <c r="E108" s="20"/>
      <c r="F108" s="32">
        <v>2015</v>
      </c>
      <c r="G108" s="32">
        <v>2017</v>
      </c>
      <c r="H108" s="20"/>
      <c r="I108" s="20"/>
      <c r="J108" s="20"/>
      <c r="K108" s="20"/>
      <c r="L108" s="20"/>
      <c r="M108" s="20"/>
      <c r="N108" s="20"/>
    </row>
    <row r="109" spans="1:14" ht="31.5">
      <c r="A109" s="12">
        <f t="shared" si="31"/>
        <v>103</v>
      </c>
      <c r="B109" s="21" t="s">
        <v>24</v>
      </c>
      <c r="C109" s="21"/>
      <c r="D109" s="29"/>
      <c r="E109" s="20"/>
      <c r="F109" s="20"/>
      <c r="G109" s="20"/>
      <c r="H109" s="29">
        <f>I109+J109+K109+L109+M109+N109</f>
        <v>1161</v>
      </c>
      <c r="I109" s="29">
        <f t="shared" ref="I109:N109" si="41">I110+I111+I113+I112</f>
        <v>1161</v>
      </c>
      <c r="J109" s="29">
        <f t="shared" si="41"/>
        <v>0</v>
      </c>
      <c r="K109" s="29">
        <f t="shared" si="41"/>
        <v>0</v>
      </c>
      <c r="L109" s="29">
        <f t="shared" si="41"/>
        <v>0</v>
      </c>
      <c r="M109" s="29">
        <f t="shared" si="41"/>
        <v>0</v>
      </c>
      <c r="N109" s="29">
        <f t="shared" si="41"/>
        <v>0</v>
      </c>
    </row>
    <row r="110" spans="1:14">
      <c r="A110" s="12">
        <f t="shared" si="31"/>
        <v>104</v>
      </c>
      <c r="B110" s="21" t="s">
        <v>5</v>
      </c>
      <c r="C110" s="21"/>
      <c r="D110" s="29"/>
      <c r="E110" s="20"/>
      <c r="F110" s="20"/>
      <c r="G110" s="20"/>
      <c r="H110" s="29">
        <f>I110+J110+K110+L110+M110+N110</f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</row>
    <row r="111" spans="1:14">
      <c r="A111" s="12">
        <f t="shared" si="31"/>
        <v>105</v>
      </c>
      <c r="B111" s="21" t="s">
        <v>4</v>
      </c>
      <c r="C111" s="21"/>
      <c r="D111" s="29"/>
      <c r="E111" s="20"/>
      <c r="F111" s="20"/>
      <c r="G111" s="20"/>
      <c r="H111" s="29">
        <f>I111+J111+K111+L111+M111+N111</f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</row>
    <row r="112" spans="1:14">
      <c r="A112" s="12">
        <f t="shared" si="31"/>
        <v>106</v>
      </c>
      <c r="B112" s="21" t="s">
        <v>11</v>
      </c>
      <c r="C112" s="21"/>
      <c r="D112" s="29"/>
      <c r="E112" s="20"/>
      <c r="F112" s="20"/>
      <c r="G112" s="20"/>
      <c r="H112" s="29">
        <f>I112+J112+K112+L112+M112+N112</f>
        <v>1161</v>
      </c>
      <c r="I112" s="29">
        <v>1161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</row>
    <row r="113" spans="1:14" ht="31.5">
      <c r="A113" s="40">
        <f t="shared" si="31"/>
        <v>107</v>
      </c>
      <c r="B113" s="21" t="s">
        <v>12</v>
      </c>
      <c r="C113" s="21"/>
      <c r="D113" s="29"/>
      <c r="E113" s="20"/>
      <c r="F113" s="20"/>
      <c r="G113" s="20"/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</row>
    <row r="114" spans="1:14" ht="79.5" customHeight="1">
      <c r="A114" s="12">
        <f t="shared" si="31"/>
        <v>108</v>
      </c>
      <c r="B114" s="25" t="s">
        <v>145</v>
      </c>
      <c r="C114" s="30" t="s">
        <v>101</v>
      </c>
      <c r="D114" s="38">
        <f>H115</f>
        <v>9530</v>
      </c>
      <c r="E114" s="20"/>
      <c r="F114" s="32">
        <v>2015</v>
      </c>
      <c r="G114" s="32">
        <v>2016</v>
      </c>
      <c r="H114" s="20"/>
      <c r="I114" s="20"/>
      <c r="J114" s="20"/>
      <c r="K114" s="20"/>
      <c r="L114" s="20"/>
      <c r="M114" s="20"/>
      <c r="N114" s="20"/>
    </row>
    <row r="115" spans="1:14" ht="31.5">
      <c r="A115" s="12">
        <f t="shared" si="31"/>
        <v>109</v>
      </c>
      <c r="B115" s="21" t="s">
        <v>23</v>
      </c>
      <c r="C115" s="21"/>
      <c r="D115" s="29"/>
      <c r="E115" s="20"/>
      <c r="F115" s="20"/>
      <c r="G115" s="20"/>
      <c r="H115" s="29">
        <f>I115+J115+K115+L115+M115+N115</f>
        <v>9530</v>
      </c>
      <c r="I115" s="29">
        <f t="shared" ref="I115:N115" si="42">I116+I117+I119+I118</f>
        <v>530</v>
      </c>
      <c r="J115" s="29">
        <f t="shared" si="42"/>
        <v>9000</v>
      </c>
      <c r="K115" s="29">
        <f t="shared" si="42"/>
        <v>0</v>
      </c>
      <c r="L115" s="29">
        <f t="shared" si="42"/>
        <v>0</v>
      </c>
      <c r="M115" s="29">
        <f t="shared" si="42"/>
        <v>0</v>
      </c>
      <c r="N115" s="29">
        <f t="shared" si="42"/>
        <v>0</v>
      </c>
    </row>
    <row r="116" spans="1:14">
      <c r="A116" s="12">
        <f t="shared" si="31"/>
        <v>110</v>
      </c>
      <c r="B116" s="21" t="s">
        <v>5</v>
      </c>
      <c r="C116" s="21"/>
      <c r="D116" s="29"/>
      <c r="E116" s="20"/>
      <c r="F116" s="20"/>
      <c r="G116" s="20"/>
      <c r="H116" s="29">
        <f>I116+J116+K116+L116+M116+N116</f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</row>
    <row r="117" spans="1:14">
      <c r="A117" s="12">
        <f t="shared" si="31"/>
        <v>111</v>
      </c>
      <c r="B117" s="21" t="s">
        <v>4</v>
      </c>
      <c r="C117" s="21"/>
      <c r="D117" s="29"/>
      <c r="E117" s="20"/>
      <c r="F117" s="20"/>
      <c r="G117" s="20"/>
      <c r="H117" s="29">
        <f>I117+J117+K117+L117+M117+N117</f>
        <v>8550</v>
      </c>
      <c r="I117" s="29">
        <v>0</v>
      </c>
      <c r="J117" s="29">
        <v>8550</v>
      </c>
      <c r="K117" s="29">
        <v>0</v>
      </c>
      <c r="L117" s="29">
        <v>0</v>
      </c>
      <c r="M117" s="29">
        <v>0</v>
      </c>
      <c r="N117" s="29">
        <v>0</v>
      </c>
    </row>
    <row r="118" spans="1:14">
      <c r="A118" s="12">
        <f t="shared" si="31"/>
        <v>112</v>
      </c>
      <c r="B118" s="21" t="s">
        <v>11</v>
      </c>
      <c r="C118" s="21"/>
      <c r="D118" s="29"/>
      <c r="E118" s="20"/>
      <c r="F118" s="20"/>
      <c r="G118" s="20"/>
      <c r="H118" s="29">
        <f>I118+J118+K118+L118+M118+N118</f>
        <v>980</v>
      </c>
      <c r="I118" s="29">
        <v>530</v>
      </c>
      <c r="J118" s="29">
        <v>450</v>
      </c>
      <c r="K118" s="29">
        <v>0</v>
      </c>
      <c r="L118" s="29">
        <v>0</v>
      </c>
      <c r="M118" s="29">
        <v>0</v>
      </c>
      <c r="N118" s="29">
        <v>0</v>
      </c>
    </row>
    <row r="119" spans="1:14" ht="29.25" customHeight="1">
      <c r="A119" s="12">
        <f t="shared" si="31"/>
        <v>113</v>
      </c>
      <c r="B119" s="21" t="s">
        <v>12</v>
      </c>
      <c r="C119" s="21"/>
      <c r="D119" s="29"/>
      <c r="E119" s="20"/>
      <c r="F119" s="20"/>
      <c r="G119" s="20"/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</row>
    <row r="120" spans="1:14" ht="79.5" customHeight="1">
      <c r="A120" s="12">
        <f t="shared" si="31"/>
        <v>114</v>
      </c>
      <c r="B120" s="25" t="s">
        <v>141</v>
      </c>
      <c r="C120" s="30" t="s">
        <v>102</v>
      </c>
      <c r="D120" s="38">
        <f>H121</f>
        <v>653</v>
      </c>
      <c r="E120" s="20"/>
      <c r="F120" s="32">
        <v>2015</v>
      </c>
      <c r="G120" s="32">
        <v>2015</v>
      </c>
      <c r="H120" s="20"/>
      <c r="I120" s="20"/>
      <c r="J120" s="20"/>
      <c r="K120" s="20"/>
      <c r="L120" s="20"/>
      <c r="M120" s="20"/>
      <c r="N120" s="20"/>
    </row>
    <row r="121" spans="1:14" ht="31.5">
      <c r="A121" s="12">
        <f t="shared" si="31"/>
        <v>115</v>
      </c>
      <c r="B121" s="21" t="s">
        <v>35</v>
      </c>
      <c r="C121" s="21"/>
      <c r="D121" s="29"/>
      <c r="E121" s="20"/>
      <c r="F121" s="20"/>
      <c r="G121" s="20"/>
      <c r="H121" s="29">
        <f>I121+J121+K121+L121+M121+N121</f>
        <v>653</v>
      </c>
      <c r="I121" s="29">
        <f t="shared" ref="I121:N121" si="43">I122+I123+I125+I124</f>
        <v>653</v>
      </c>
      <c r="J121" s="29">
        <f t="shared" si="43"/>
        <v>0</v>
      </c>
      <c r="K121" s="29">
        <f t="shared" si="43"/>
        <v>0</v>
      </c>
      <c r="L121" s="29">
        <f t="shared" si="43"/>
        <v>0</v>
      </c>
      <c r="M121" s="29">
        <f t="shared" si="43"/>
        <v>0</v>
      </c>
      <c r="N121" s="29">
        <f t="shared" si="43"/>
        <v>0</v>
      </c>
    </row>
    <row r="122" spans="1:14">
      <c r="A122" s="12">
        <f t="shared" si="31"/>
        <v>116</v>
      </c>
      <c r="B122" s="21" t="s">
        <v>5</v>
      </c>
      <c r="C122" s="21"/>
      <c r="D122" s="29"/>
      <c r="E122" s="20"/>
      <c r="F122" s="20"/>
      <c r="G122" s="20"/>
      <c r="H122" s="29">
        <f>I122+J122+K122+L122+M122+N122</f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</row>
    <row r="123" spans="1:14">
      <c r="A123" s="12">
        <f t="shared" si="31"/>
        <v>117</v>
      </c>
      <c r="B123" s="21" t="s">
        <v>4</v>
      </c>
      <c r="C123" s="21"/>
      <c r="D123" s="29"/>
      <c r="E123" s="20"/>
      <c r="F123" s="20"/>
      <c r="G123" s="20"/>
      <c r="H123" s="29">
        <f>I123+J123+K123+L123+M123+N123</f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</row>
    <row r="124" spans="1:14">
      <c r="A124" s="12">
        <f t="shared" si="31"/>
        <v>118</v>
      </c>
      <c r="B124" s="21" t="s">
        <v>11</v>
      </c>
      <c r="C124" s="21"/>
      <c r="D124" s="29"/>
      <c r="E124" s="20"/>
      <c r="F124" s="20"/>
      <c r="G124" s="20"/>
      <c r="H124" s="29">
        <f>I124+J124+K124+L124+M124+N124</f>
        <v>653</v>
      </c>
      <c r="I124" s="29">
        <v>653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</row>
    <row r="125" spans="1:14" ht="31.5">
      <c r="A125" s="12">
        <f t="shared" si="31"/>
        <v>119</v>
      </c>
      <c r="B125" s="21" t="s">
        <v>12</v>
      </c>
      <c r="C125" s="21"/>
      <c r="D125" s="29"/>
      <c r="E125" s="20"/>
      <c r="F125" s="20"/>
      <c r="G125" s="20"/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</row>
    <row r="126" spans="1:14" ht="81.75" customHeight="1">
      <c r="A126" s="12">
        <f t="shared" si="31"/>
        <v>120</v>
      </c>
      <c r="B126" s="25" t="s">
        <v>115</v>
      </c>
      <c r="C126" s="30" t="s">
        <v>31</v>
      </c>
      <c r="D126" s="38">
        <f>H127</f>
        <v>605</v>
      </c>
      <c r="E126" s="20"/>
      <c r="F126" s="32">
        <v>2015</v>
      </c>
      <c r="G126" s="32">
        <v>2015</v>
      </c>
      <c r="H126" s="20"/>
      <c r="I126" s="20"/>
      <c r="J126" s="20"/>
      <c r="K126" s="20"/>
      <c r="L126" s="20"/>
      <c r="M126" s="20"/>
      <c r="N126" s="20"/>
    </row>
    <row r="127" spans="1:14" ht="31.5">
      <c r="A127" s="12">
        <f t="shared" si="31"/>
        <v>121</v>
      </c>
      <c r="B127" s="21" t="s">
        <v>36</v>
      </c>
      <c r="C127" s="21"/>
      <c r="D127" s="29"/>
      <c r="E127" s="20"/>
      <c r="F127" s="20"/>
      <c r="G127" s="20"/>
      <c r="H127" s="29">
        <f>I127+J127+K127+L127+M127+N127</f>
        <v>605</v>
      </c>
      <c r="I127" s="29">
        <f t="shared" ref="I127:N127" si="44">I128+I129+I131+I130</f>
        <v>605</v>
      </c>
      <c r="J127" s="29">
        <f t="shared" si="44"/>
        <v>0</v>
      </c>
      <c r="K127" s="29">
        <f t="shared" si="44"/>
        <v>0</v>
      </c>
      <c r="L127" s="29">
        <f t="shared" si="44"/>
        <v>0</v>
      </c>
      <c r="M127" s="29">
        <f t="shared" si="44"/>
        <v>0</v>
      </c>
      <c r="N127" s="29">
        <f t="shared" si="44"/>
        <v>0</v>
      </c>
    </row>
    <row r="128" spans="1:14">
      <c r="A128" s="12">
        <f t="shared" si="31"/>
        <v>122</v>
      </c>
      <c r="B128" s="21" t="s">
        <v>5</v>
      </c>
      <c r="C128" s="21"/>
      <c r="D128" s="29"/>
      <c r="E128" s="20"/>
      <c r="F128" s="20"/>
      <c r="G128" s="20"/>
      <c r="H128" s="29">
        <f>I128+J128+K128+L128+M128+N128</f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</row>
    <row r="129" spans="1:14">
      <c r="A129" s="12">
        <f t="shared" si="31"/>
        <v>123</v>
      </c>
      <c r="B129" s="21" t="s">
        <v>4</v>
      </c>
      <c r="C129" s="21"/>
      <c r="D129" s="29"/>
      <c r="E129" s="20"/>
      <c r="F129" s="20"/>
      <c r="G129" s="20"/>
      <c r="H129" s="29">
        <f>I129+J129+K129+L129+M129+N129</f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</row>
    <row r="130" spans="1:14">
      <c r="A130" s="12">
        <f t="shared" si="31"/>
        <v>124</v>
      </c>
      <c r="B130" s="21" t="s">
        <v>11</v>
      </c>
      <c r="C130" s="21"/>
      <c r="D130" s="29"/>
      <c r="E130" s="20"/>
      <c r="F130" s="20"/>
      <c r="G130" s="20"/>
      <c r="H130" s="29">
        <f>I130+J130+K130+L130+M130+N130</f>
        <v>605</v>
      </c>
      <c r="I130" s="29">
        <v>605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</row>
    <row r="131" spans="1:14" ht="31.5">
      <c r="A131" s="12">
        <f t="shared" si="31"/>
        <v>125</v>
      </c>
      <c r="B131" s="21" t="s">
        <v>12</v>
      </c>
      <c r="C131" s="21"/>
      <c r="D131" s="29"/>
      <c r="E131" s="20"/>
      <c r="F131" s="20"/>
      <c r="G131" s="20"/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</row>
    <row r="132" spans="1:14" ht="97.5" customHeight="1">
      <c r="A132" s="40">
        <f t="shared" si="31"/>
        <v>126</v>
      </c>
      <c r="B132" s="25" t="s">
        <v>116</v>
      </c>
      <c r="C132" s="30" t="s">
        <v>103</v>
      </c>
      <c r="D132" s="38">
        <f>H133</f>
        <v>15222.7</v>
      </c>
      <c r="E132" s="20"/>
      <c r="F132" s="32">
        <v>2015</v>
      </c>
      <c r="G132" s="32">
        <v>2016</v>
      </c>
      <c r="H132" s="20"/>
      <c r="I132" s="20"/>
      <c r="J132" s="20"/>
      <c r="K132" s="20"/>
      <c r="L132" s="20"/>
      <c r="M132" s="20"/>
      <c r="N132" s="20"/>
    </row>
    <row r="133" spans="1:14" ht="31.5">
      <c r="A133" s="12">
        <f t="shared" si="31"/>
        <v>127</v>
      </c>
      <c r="B133" s="21" t="s">
        <v>37</v>
      </c>
      <c r="C133" s="21"/>
      <c r="D133" s="29"/>
      <c r="E133" s="20"/>
      <c r="F133" s="20"/>
      <c r="G133" s="20"/>
      <c r="H133" s="29">
        <f>I133+J133+K133+L133+M133+N133</f>
        <v>15222.7</v>
      </c>
      <c r="I133" s="29">
        <f t="shared" ref="I133:N133" si="45">I134+I135+I137+I136</f>
        <v>551</v>
      </c>
      <c r="J133" s="29">
        <f t="shared" si="45"/>
        <v>14671.7</v>
      </c>
      <c r="K133" s="29">
        <f t="shared" si="45"/>
        <v>0</v>
      </c>
      <c r="L133" s="29">
        <f t="shared" si="45"/>
        <v>0</v>
      </c>
      <c r="M133" s="29">
        <f t="shared" si="45"/>
        <v>0</v>
      </c>
      <c r="N133" s="29">
        <f t="shared" si="45"/>
        <v>0</v>
      </c>
    </row>
    <row r="134" spans="1:14">
      <c r="A134" s="12">
        <f t="shared" si="31"/>
        <v>128</v>
      </c>
      <c r="B134" s="21" t="s">
        <v>5</v>
      </c>
      <c r="C134" s="21"/>
      <c r="D134" s="29"/>
      <c r="E134" s="20"/>
      <c r="F134" s="20"/>
      <c r="G134" s="20"/>
      <c r="H134" s="29">
        <f>I134+J134+K134+L134+M134+N134</f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</row>
    <row r="135" spans="1:14">
      <c r="A135" s="12">
        <f t="shared" si="31"/>
        <v>129</v>
      </c>
      <c r="B135" s="21" t="s">
        <v>4</v>
      </c>
      <c r="C135" s="21"/>
      <c r="D135" s="29"/>
      <c r="E135" s="20"/>
      <c r="F135" s="20"/>
      <c r="G135" s="20"/>
      <c r="H135" s="29">
        <f>I135+J135+K135+L135+M135+N135</f>
        <v>14231.7</v>
      </c>
      <c r="I135" s="29">
        <v>0</v>
      </c>
      <c r="J135" s="29">
        <v>14231.7</v>
      </c>
      <c r="K135" s="29">
        <v>0</v>
      </c>
      <c r="L135" s="29">
        <v>0</v>
      </c>
      <c r="M135" s="29">
        <v>0</v>
      </c>
      <c r="N135" s="29">
        <v>0</v>
      </c>
    </row>
    <row r="136" spans="1:14">
      <c r="A136" s="12">
        <f t="shared" si="31"/>
        <v>130</v>
      </c>
      <c r="B136" s="21" t="s">
        <v>11</v>
      </c>
      <c r="C136" s="21"/>
      <c r="D136" s="29"/>
      <c r="E136" s="20"/>
      <c r="F136" s="20"/>
      <c r="G136" s="20"/>
      <c r="H136" s="29">
        <f>I136+J136+K136+L136+M136+N136</f>
        <v>991</v>
      </c>
      <c r="I136" s="29">
        <v>551</v>
      </c>
      <c r="J136" s="29">
        <v>440</v>
      </c>
      <c r="K136" s="29">
        <v>0</v>
      </c>
      <c r="L136" s="29">
        <v>0</v>
      </c>
      <c r="M136" s="29">
        <v>0</v>
      </c>
      <c r="N136" s="29">
        <v>0</v>
      </c>
    </row>
    <row r="137" spans="1:14" ht="31.5">
      <c r="A137" s="12">
        <f t="shared" ref="A137:A206" si="46">A136+1</f>
        <v>131</v>
      </c>
      <c r="B137" s="21" t="s">
        <v>12</v>
      </c>
      <c r="C137" s="21"/>
      <c r="D137" s="29"/>
      <c r="E137" s="20"/>
      <c r="F137" s="20"/>
      <c r="G137" s="20"/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</row>
    <row r="138" spans="1:14" ht="79.5" customHeight="1">
      <c r="A138" s="40">
        <f t="shared" si="46"/>
        <v>132</v>
      </c>
      <c r="B138" s="25" t="s">
        <v>117</v>
      </c>
      <c r="C138" s="30" t="s">
        <v>118</v>
      </c>
      <c r="D138" s="38">
        <f>H139</f>
        <v>1347.4</v>
      </c>
      <c r="E138" s="20"/>
      <c r="F138" s="32">
        <v>2015</v>
      </c>
      <c r="G138" s="32">
        <v>2015</v>
      </c>
      <c r="H138" s="20"/>
      <c r="I138" s="20"/>
      <c r="J138" s="20"/>
      <c r="K138" s="20"/>
      <c r="L138" s="20"/>
      <c r="M138" s="20"/>
      <c r="N138" s="20"/>
    </row>
    <row r="139" spans="1:14" ht="31.5">
      <c r="A139" s="12">
        <f t="shared" si="46"/>
        <v>133</v>
      </c>
      <c r="B139" s="21" t="s">
        <v>44</v>
      </c>
      <c r="C139" s="21"/>
      <c r="D139" s="29"/>
      <c r="E139" s="20"/>
      <c r="F139" s="20"/>
      <c r="G139" s="20"/>
      <c r="H139" s="29">
        <f>I139+J139+K139+L139+M139+N139</f>
        <v>1347.4</v>
      </c>
      <c r="I139" s="29">
        <f t="shared" ref="I139:N139" si="47">I140+I141+I143+I142</f>
        <v>1347.4</v>
      </c>
      <c r="J139" s="29">
        <f t="shared" si="47"/>
        <v>0</v>
      </c>
      <c r="K139" s="29">
        <f t="shared" si="47"/>
        <v>0</v>
      </c>
      <c r="L139" s="29">
        <f t="shared" si="47"/>
        <v>0</v>
      </c>
      <c r="M139" s="29">
        <f t="shared" si="47"/>
        <v>0</v>
      </c>
      <c r="N139" s="29">
        <f t="shared" si="47"/>
        <v>0</v>
      </c>
    </row>
    <row r="140" spans="1:14">
      <c r="A140" s="12">
        <f t="shared" si="46"/>
        <v>134</v>
      </c>
      <c r="B140" s="21" t="s">
        <v>5</v>
      </c>
      <c r="C140" s="21"/>
      <c r="D140" s="29"/>
      <c r="E140" s="20"/>
      <c r="F140" s="20"/>
      <c r="G140" s="20"/>
      <c r="H140" s="29">
        <f>I140+J140+K140+L140+M140+N140</f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</row>
    <row r="141" spans="1:14">
      <c r="A141" s="12">
        <f t="shared" si="46"/>
        <v>135</v>
      </c>
      <c r="B141" s="21" t="s">
        <v>4</v>
      </c>
      <c r="C141" s="21"/>
      <c r="D141" s="29"/>
      <c r="E141" s="20"/>
      <c r="F141" s="20"/>
      <c r="G141" s="20"/>
      <c r="H141" s="29">
        <f>I141+J141+K141+L141+M141+N141</f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</row>
    <row r="142" spans="1:14">
      <c r="A142" s="12">
        <f t="shared" si="46"/>
        <v>136</v>
      </c>
      <c r="B142" s="21" t="s">
        <v>11</v>
      </c>
      <c r="C142" s="21"/>
      <c r="D142" s="29"/>
      <c r="E142" s="20"/>
      <c r="F142" s="20"/>
      <c r="G142" s="20"/>
      <c r="H142" s="29">
        <f>I142+J142+K142+L142+M142+N142</f>
        <v>1347.4</v>
      </c>
      <c r="I142" s="29">
        <v>1347.4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</row>
    <row r="143" spans="1:14" ht="31.5">
      <c r="A143" s="12">
        <f t="shared" ref="A143:A161" si="48">A142+1</f>
        <v>137</v>
      </c>
      <c r="B143" s="21" t="s">
        <v>12</v>
      </c>
      <c r="C143" s="21"/>
      <c r="D143" s="29"/>
      <c r="E143" s="20"/>
      <c r="F143" s="20"/>
      <c r="G143" s="20"/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</row>
    <row r="144" spans="1:14" ht="79.5" customHeight="1">
      <c r="A144" s="40">
        <f t="shared" si="48"/>
        <v>138</v>
      </c>
      <c r="B144" s="25" t="s">
        <v>120</v>
      </c>
      <c r="C144" s="30" t="s">
        <v>121</v>
      </c>
      <c r="D144" s="38">
        <f>H145</f>
        <v>12374.7</v>
      </c>
      <c r="E144" s="20"/>
      <c r="F144" s="32">
        <v>2016</v>
      </c>
      <c r="G144" s="32">
        <v>2016</v>
      </c>
      <c r="H144" s="20"/>
      <c r="I144" s="20"/>
      <c r="J144" s="20"/>
      <c r="K144" s="20"/>
      <c r="L144" s="20"/>
      <c r="M144" s="20"/>
      <c r="N144" s="20"/>
    </row>
    <row r="145" spans="1:14" ht="31.5">
      <c r="A145" s="12">
        <f t="shared" si="48"/>
        <v>139</v>
      </c>
      <c r="B145" s="21" t="s">
        <v>46</v>
      </c>
      <c r="C145" s="21"/>
      <c r="D145" s="29"/>
      <c r="E145" s="20"/>
      <c r="F145" s="20"/>
      <c r="G145" s="20"/>
      <c r="H145" s="29">
        <f>I145+J145+K145+L145+M145+N145</f>
        <v>12374.7</v>
      </c>
      <c r="I145" s="29">
        <f t="shared" ref="I145:N145" si="49">I146+I147+I149+I148</f>
        <v>0</v>
      </c>
      <c r="J145" s="29">
        <f t="shared" si="49"/>
        <v>12374.7</v>
      </c>
      <c r="K145" s="29">
        <f t="shared" si="49"/>
        <v>0</v>
      </c>
      <c r="L145" s="29">
        <f t="shared" si="49"/>
        <v>0</v>
      </c>
      <c r="M145" s="29">
        <f t="shared" si="49"/>
        <v>0</v>
      </c>
      <c r="N145" s="29">
        <f t="shared" si="49"/>
        <v>0</v>
      </c>
    </row>
    <row r="146" spans="1:14">
      <c r="A146" s="12">
        <f t="shared" si="48"/>
        <v>140</v>
      </c>
      <c r="B146" s="21" t="s">
        <v>5</v>
      </c>
      <c r="C146" s="21"/>
      <c r="D146" s="29"/>
      <c r="E146" s="20"/>
      <c r="F146" s="20"/>
      <c r="G146" s="20"/>
      <c r="H146" s="29">
        <f>I146+J146+K146+L146+M146+N146</f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</row>
    <row r="147" spans="1:14">
      <c r="A147" s="12">
        <f t="shared" si="48"/>
        <v>141</v>
      </c>
      <c r="B147" s="21" t="s">
        <v>4</v>
      </c>
      <c r="C147" s="21"/>
      <c r="D147" s="29"/>
      <c r="E147" s="20"/>
      <c r="F147" s="20"/>
      <c r="G147" s="20"/>
      <c r="H147" s="29">
        <f>I147+J147+K147+L147+M147+N147</f>
        <v>12000</v>
      </c>
      <c r="I147" s="29">
        <v>0</v>
      </c>
      <c r="J147" s="29">
        <v>12000</v>
      </c>
      <c r="K147" s="29">
        <v>0</v>
      </c>
      <c r="L147" s="29">
        <v>0</v>
      </c>
      <c r="M147" s="29">
        <v>0</v>
      </c>
      <c r="N147" s="29">
        <v>0</v>
      </c>
    </row>
    <row r="148" spans="1:14">
      <c r="A148" s="12">
        <f t="shared" si="48"/>
        <v>142</v>
      </c>
      <c r="B148" s="21" t="s">
        <v>11</v>
      </c>
      <c r="C148" s="21"/>
      <c r="D148" s="29"/>
      <c r="E148" s="20"/>
      <c r="F148" s="20"/>
      <c r="G148" s="20"/>
      <c r="H148" s="29">
        <f>I148+J148+K148+L148+M148+N148</f>
        <v>374.7</v>
      </c>
      <c r="I148" s="29">
        <v>0</v>
      </c>
      <c r="J148" s="29">
        <v>374.7</v>
      </c>
      <c r="K148" s="29">
        <v>0</v>
      </c>
      <c r="L148" s="29">
        <v>0</v>
      </c>
      <c r="M148" s="29">
        <v>0</v>
      </c>
      <c r="N148" s="29">
        <v>0</v>
      </c>
    </row>
    <row r="149" spans="1:14" ht="31.5">
      <c r="A149" s="12">
        <f t="shared" si="48"/>
        <v>143</v>
      </c>
      <c r="B149" s="21" t="s">
        <v>12</v>
      </c>
      <c r="C149" s="21"/>
      <c r="D149" s="29"/>
      <c r="E149" s="20"/>
      <c r="F149" s="20"/>
      <c r="G149" s="20"/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</row>
    <row r="150" spans="1:14" ht="110.25">
      <c r="A150" s="40">
        <f t="shared" si="48"/>
        <v>144</v>
      </c>
      <c r="B150" s="25" t="s">
        <v>146</v>
      </c>
      <c r="C150" s="30" t="s">
        <v>122</v>
      </c>
      <c r="D150" s="38">
        <f>H151</f>
        <v>10032.73</v>
      </c>
      <c r="E150" s="20"/>
      <c r="F150" s="32">
        <v>2016</v>
      </c>
      <c r="G150" s="32">
        <v>2016</v>
      </c>
      <c r="H150" s="20"/>
      <c r="I150" s="20"/>
      <c r="J150" s="20"/>
      <c r="K150" s="20"/>
      <c r="L150" s="20"/>
      <c r="M150" s="20"/>
      <c r="N150" s="20"/>
    </row>
    <row r="151" spans="1:14" ht="31.5">
      <c r="A151" s="12">
        <f t="shared" si="48"/>
        <v>145</v>
      </c>
      <c r="B151" s="21" t="s">
        <v>48</v>
      </c>
      <c r="C151" s="21"/>
      <c r="D151" s="29"/>
      <c r="E151" s="20"/>
      <c r="F151" s="20"/>
      <c r="G151" s="20"/>
      <c r="H151" s="29">
        <f>I151+J151+K151+L151+M151+N151</f>
        <v>10032.73</v>
      </c>
      <c r="I151" s="29">
        <f t="shared" ref="I151:N151" si="50">I152+I153+I155+I154</f>
        <v>0</v>
      </c>
      <c r="J151" s="29">
        <f t="shared" si="50"/>
        <v>10032.73</v>
      </c>
      <c r="K151" s="29">
        <f t="shared" si="50"/>
        <v>0</v>
      </c>
      <c r="L151" s="29">
        <f t="shared" si="50"/>
        <v>0</v>
      </c>
      <c r="M151" s="29">
        <f t="shared" si="50"/>
        <v>0</v>
      </c>
      <c r="N151" s="29">
        <f t="shared" si="50"/>
        <v>0</v>
      </c>
    </row>
    <row r="152" spans="1:14">
      <c r="A152" s="12">
        <f t="shared" si="48"/>
        <v>146</v>
      </c>
      <c r="B152" s="21" t="s">
        <v>5</v>
      </c>
      <c r="C152" s="21"/>
      <c r="D152" s="29"/>
      <c r="E152" s="20"/>
      <c r="F152" s="20"/>
      <c r="G152" s="20"/>
      <c r="H152" s="29">
        <f>I152+J152+K152+L152+M152+N152</f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</row>
    <row r="153" spans="1:14">
      <c r="A153" s="12">
        <f t="shared" si="48"/>
        <v>147</v>
      </c>
      <c r="B153" s="21" t="s">
        <v>4</v>
      </c>
      <c r="C153" s="21"/>
      <c r="D153" s="29"/>
      <c r="E153" s="20"/>
      <c r="F153" s="20"/>
      <c r="G153" s="20"/>
      <c r="H153" s="29">
        <f>I153+J153+K153+L153+M153+N153</f>
        <v>9731.73</v>
      </c>
      <c r="I153" s="29">
        <v>0</v>
      </c>
      <c r="J153" s="29">
        <v>9731.73</v>
      </c>
      <c r="K153" s="29">
        <v>0</v>
      </c>
      <c r="L153" s="29">
        <v>0</v>
      </c>
      <c r="M153" s="29">
        <v>0</v>
      </c>
      <c r="N153" s="29">
        <v>0</v>
      </c>
    </row>
    <row r="154" spans="1:14">
      <c r="A154" s="12">
        <f t="shared" si="48"/>
        <v>148</v>
      </c>
      <c r="B154" s="21" t="s">
        <v>11</v>
      </c>
      <c r="C154" s="21"/>
      <c r="D154" s="29"/>
      <c r="E154" s="20"/>
      <c r="F154" s="20"/>
      <c r="G154" s="20"/>
      <c r="H154" s="29">
        <f>I154+J154+K154+L154+M154+N154</f>
        <v>301</v>
      </c>
      <c r="I154" s="29">
        <v>0</v>
      </c>
      <c r="J154" s="29">
        <v>301</v>
      </c>
      <c r="K154" s="29">
        <v>0</v>
      </c>
      <c r="L154" s="29">
        <v>0</v>
      </c>
      <c r="M154" s="29">
        <v>0</v>
      </c>
      <c r="N154" s="29">
        <v>0</v>
      </c>
    </row>
    <row r="155" spans="1:14" ht="31.5">
      <c r="A155" s="12">
        <f t="shared" si="48"/>
        <v>149</v>
      </c>
      <c r="B155" s="21" t="s">
        <v>12</v>
      </c>
      <c r="C155" s="21"/>
      <c r="D155" s="29"/>
      <c r="E155" s="20"/>
      <c r="F155" s="20"/>
      <c r="G155" s="20"/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</row>
    <row r="156" spans="1:14" ht="110.25">
      <c r="A156" s="40">
        <f t="shared" si="48"/>
        <v>150</v>
      </c>
      <c r="B156" s="25" t="s">
        <v>147</v>
      </c>
      <c r="C156" s="30" t="s">
        <v>41</v>
      </c>
      <c r="D156" s="38">
        <f>H157</f>
        <v>7720.3</v>
      </c>
      <c r="E156" s="20"/>
      <c r="F156" s="32">
        <v>2016</v>
      </c>
      <c r="G156" s="32">
        <v>2016</v>
      </c>
      <c r="H156" s="20"/>
      <c r="I156" s="20"/>
      <c r="J156" s="20"/>
      <c r="K156" s="20"/>
      <c r="L156" s="20"/>
      <c r="M156" s="20"/>
      <c r="N156" s="20"/>
    </row>
    <row r="157" spans="1:14" ht="31.5">
      <c r="A157" s="12">
        <f t="shared" si="48"/>
        <v>151</v>
      </c>
      <c r="B157" s="21" t="s">
        <v>50</v>
      </c>
      <c r="C157" s="21"/>
      <c r="D157" s="29"/>
      <c r="E157" s="20"/>
      <c r="F157" s="20"/>
      <c r="G157" s="20"/>
      <c r="H157" s="29">
        <f>I157+J157+K157+L157+M157+N157</f>
        <v>7720.3</v>
      </c>
      <c r="I157" s="29">
        <f t="shared" ref="I157:N157" si="51">I158+I159+I161+I160</f>
        <v>0</v>
      </c>
      <c r="J157" s="29">
        <f t="shared" si="51"/>
        <v>7720.3</v>
      </c>
      <c r="K157" s="29">
        <f t="shared" si="51"/>
        <v>0</v>
      </c>
      <c r="L157" s="29">
        <f t="shared" si="51"/>
        <v>0</v>
      </c>
      <c r="M157" s="29">
        <f t="shared" si="51"/>
        <v>0</v>
      </c>
      <c r="N157" s="29">
        <f t="shared" si="51"/>
        <v>0</v>
      </c>
    </row>
    <row r="158" spans="1:14">
      <c r="A158" s="12">
        <f t="shared" si="48"/>
        <v>152</v>
      </c>
      <c r="B158" s="21" t="s">
        <v>5</v>
      </c>
      <c r="C158" s="21"/>
      <c r="D158" s="29"/>
      <c r="E158" s="20"/>
      <c r="F158" s="20"/>
      <c r="G158" s="20"/>
      <c r="H158" s="29">
        <f>I158+J158+K158+L158+M158+N158</f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</row>
    <row r="159" spans="1:14">
      <c r="A159" s="12">
        <f t="shared" si="48"/>
        <v>153</v>
      </c>
      <c r="B159" s="21" t="s">
        <v>4</v>
      </c>
      <c r="C159" s="21"/>
      <c r="D159" s="29"/>
      <c r="E159" s="20"/>
      <c r="F159" s="20"/>
      <c r="G159" s="20"/>
      <c r="H159" s="29">
        <f>I159+J159+K159+L159+M159+N159</f>
        <v>7488.6</v>
      </c>
      <c r="I159" s="29">
        <v>0</v>
      </c>
      <c r="J159" s="29">
        <v>7488.6</v>
      </c>
      <c r="K159" s="29">
        <v>0</v>
      </c>
      <c r="L159" s="29">
        <v>0</v>
      </c>
      <c r="M159" s="29">
        <v>0</v>
      </c>
      <c r="N159" s="29">
        <v>0</v>
      </c>
    </row>
    <row r="160" spans="1:14">
      <c r="A160" s="12">
        <f t="shared" si="48"/>
        <v>154</v>
      </c>
      <c r="B160" s="21" t="s">
        <v>11</v>
      </c>
      <c r="C160" s="21"/>
      <c r="D160" s="29"/>
      <c r="E160" s="20"/>
      <c r="F160" s="20"/>
      <c r="G160" s="20"/>
      <c r="H160" s="29">
        <f>I160+J160+K160+L160+M160+N160</f>
        <v>231.7</v>
      </c>
      <c r="I160" s="29">
        <v>0</v>
      </c>
      <c r="J160" s="29">
        <v>231.7</v>
      </c>
      <c r="K160" s="29">
        <v>0</v>
      </c>
      <c r="L160" s="29">
        <v>0</v>
      </c>
      <c r="M160" s="29">
        <v>0</v>
      </c>
      <c r="N160" s="29">
        <v>0</v>
      </c>
    </row>
    <row r="161" spans="1:14" ht="31.5">
      <c r="A161" s="12">
        <f t="shared" si="48"/>
        <v>155</v>
      </c>
      <c r="B161" s="21" t="s">
        <v>12</v>
      </c>
      <c r="C161" s="21"/>
      <c r="D161" s="29"/>
      <c r="E161" s="20"/>
      <c r="F161" s="20"/>
      <c r="G161" s="20"/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</row>
    <row r="162" spans="1:14" ht="94.5">
      <c r="A162" s="12">
        <v>156</v>
      </c>
      <c r="B162" s="21" t="s">
        <v>143</v>
      </c>
      <c r="C162" s="30" t="s">
        <v>41</v>
      </c>
      <c r="D162" s="38">
        <v>3500</v>
      </c>
      <c r="E162" s="41"/>
      <c r="F162" s="32">
        <v>2016</v>
      </c>
      <c r="G162" s="32">
        <v>2018</v>
      </c>
      <c r="H162" s="29"/>
      <c r="I162" s="29"/>
      <c r="J162" s="29"/>
      <c r="K162" s="29"/>
      <c r="L162" s="29"/>
      <c r="M162" s="29"/>
      <c r="N162" s="29"/>
    </row>
    <row r="163" spans="1:14" ht="31.5">
      <c r="A163" s="12">
        <v>157</v>
      </c>
      <c r="B163" s="21" t="s">
        <v>51</v>
      </c>
      <c r="C163" s="21"/>
      <c r="D163" s="29"/>
      <c r="E163" s="20"/>
      <c r="F163" s="20"/>
      <c r="G163" s="20"/>
      <c r="H163" s="29">
        <f>I163+J163+K163+L163+M163+N163</f>
        <v>3500</v>
      </c>
      <c r="I163" s="29">
        <f t="shared" ref="I163:N163" si="52">I164+I165+I167+I166</f>
        <v>0</v>
      </c>
      <c r="J163" s="29">
        <f t="shared" si="52"/>
        <v>3500</v>
      </c>
      <c r="K163" s="29">
        <f t="shared" si="52"/>
        <v>0</v>
      </c>
      <c r="L163" s="29">
        <f t="shared" si="52"/>
        <v>0</v>
      </c>
      <c r="M163" s="29">
        <f t="shared" si="52"/>
        <v>0</v>
      </c>
      <c r="N163" s="29">
        <f t="shared" si="52"/>
        <v>0</v>
      </c>
    </row>
    <row r="164" spans="1:14">
      <c r="A164" s="12">
        <v>158</v>
      </c>
      <c r="B164" s="21" t="s">
        <v>5</v>
      </c>
      <c r="C164" s="21"/>
      <c r="D164" s="29"/>
      <c r="E164" s="20"/>
      <c r="F164" s="20"/>
      <c r="G164" s="20"/>
      <c r="H164" s="29">
        <f>I164+J164+K164+L164+M164+N164</f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</row>
    <row r="165" spans="1:14">
      <c r="A165" s="12">
        <v>159</v>
      </c>
      <c r="B165" s="21" t="s">
        <v>4</v>
      </c>
      <c r="C165" s="21"/>
      <c r="D165" s="29"/>
      <c r="E165" s="20"/>
      <c r="F165" s="20"/>
      <c r="G165" s="20"/>
      <c r="H165" s="29">
        <f>I165+J165+K165+L165+M165+N165</f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</row>
    <row r="166" spans="1:14">
      <c r="A166" s="12">
        <v>160</v>
      </c>
      <c r="B166" s="21" t="s">
        <v>11</v>
      </c>
      <c r="C166" s="21"/>
      <c r="D166" s="29"/>
      <c r="E166" s="20"/>
      <c r="F166" s="20"/>
      <c r="G166" s="20"/>
      <c r="H166" s="29">
        <f>I166+J166+K166+L166+M166+N166</f>
        <v>3500</v>
      </c>
      <c r="I166" s="29">
        <v>0</v>
      </c>
      <c r="J166" s="29">
        <v>3500</v>
      </c>
      <c r="K166" s="29">
        <v>0</v>
      </c>
      <c r="L166" s="29">
        <v>0</v>
      </c>
      <c r="M166" s="29">
        <v>0</v>
      </c>
      <c r="N166" s="29">
        <v>0</v>
      </c>
    </row>
    <row r="167" spans="1:14" ht="31.5">
      <c r="A167" s="12">
        <v>161</v>
      </c>
      <c r="B167" s="21" t="s">
        <v>12</v>
      </c>
      <c r="C167" s="21"/>
      <c r="D167" s="29"/>
      <c r="E167" s="20"/>
      <c r="F167" s="20"/>
      <c r="G167" s="20"/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</row>
    <row r="168" spans="1:14" ht="124.5" customHeight="1">
      <c r="A168" s="12">
        <v>162</v>
      </c>
      <c r="B168" s="21" t="s">
        <v>152</v>
      </c>
      <c r="C168" s="30" t="s">
        <v>41</v>
      </c>
      <c r="D168" s="38">
        <v>1500</v>
      </c>
      <c r="E168" s="41"/>
      <c r="F168" s="32">
        <v>2016</v>
      </c>
      <c r="G168" s="32">
        <v>2018</v>
      </c>
      <c r="H168" s="29"/>
      <c r="I168" s="29"/>
      <c r="J168" s="29"/>
      <c r="K168" s="29"/>
      <c r="L168" s="29"/>
      <c r="M168" s="29"/>
      <c r="N168" s="29"/>
    </row>
    <row r="169" spans="1:14" ht="31.5">
      <c r="A169" s="12">
        <v>163</v>
      </c>
      <c r="B169" s="21" t="s">
        <v>54</v>
      </c>
      <c r="C169" s="21"/>
      <c r="D169" s="29"/>
      <c r="E169" s="20"/>
      <c r="F169" s="20"/>
      <c r="G169" s="20"/>
      <c r="H169" s="29">
        <f>I169+J169+K169+L169+M169+N169</f>
        <v>1500</v>
      </c>
      <c r="I169" s="29">
        <f t="shared" ref="I169:N169" si="53">I170+I171+I173+I172</f>
        <v>0</v>
      </c>
      <c r="J169" s="29">
        <f t="shared" si="53"/>
        <v>1500</v>
      </c>
      <c r="K169" s="29">
        <f t="shared" si="53"/>
        <v>0</v>
      </c>
      <c r="L169" s="29">
        <f t="shared" si="53"/>
        <v>0</v>
      </c>
      <c r="M169" s="29">
        <f t="shared" si="53"/>
        <v>0</v>
      </c>
      <c r="N169" s="29">
        <f t="shared" si="53"/>
        <v>0</v>
      </c>
    </row>
    <row r="170" spans="1:14">
      <c r="A170" s="12">
        <v>164</v>
      </c>
      <c r="B170" s="21" t="s">
        <v>5</v>
      </c>
      <c r="C170" s="21"/>
      <c r="D170" s="29"/>
      <c r="E170" s="20"/>
      <c r="F170" s="20"/>
      <c r="G170" s="20"/>
      <c r="H170" s="29">
        <f>I170+J170+K170+L170+M170+N170</f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</row>
    <row r="171" spans="1:14">
      <c r="A171" s="12">
        <v>165</v>
      </c>
      <c r="B171" s="21" t="s">
        <v>4</v>
      </c>
      <c r="C171" s="21"/>
      <c r="D171" s="29"/>
      <c r="E171" s="20"/>
      <c r="F171" s="20"/>
      <c r="G171" s="20"/>
      <c r="H171" s="29">
        <f>I171+J171+K171+L171+M171+N171</f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</row>
    <row r="172" spans="1:14">
      <c r="A172" s="12">
        <v>166</v>
      </c>
      <c r="B172" s="21" t="s">
        <v>11</v>
      </c>
      <c r="C172" s="21"/>
      <c r="D172" s="29"/>
      <c r="E172" s="20"/>
      <c r="F172" s="20"/>
      <c r="G172" s="20"/>
      <c r="H172" s="29">
        <f>I172+J172+K172+L172+M172+N172</f>
        <v>1500</v>
      </c>
      <c r="I172" s="29">
        <v>0</v>
      </c>
      <c r="J172" s="29">
        <v>1500</v>
      </c>
      <c r="K172" s="29">
        <v>0</v>
      </c>
      <c r="L172" s="29">
        <v>0</v>
      </c>
      <c r="M172" s="29">
        <v>0</v>
      </c>
      <c r="N172" s="29">
        <v>0</v>
      </c>
    </row>
    <row r="173" spans="1:14" ht="31.5">
      <c r="A173" s="12">
        <v>167</v>
      </c>
      <c r="B173" s="21" t="s">
        <v>12</v>
      </c>
      <c r="C173" s="21"/>
      <c r="D173" s="29"/>
      <c r="E173" s="20"/>
      <c r="F173" s="20"/>
      <c r="G173" s="20"/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</row>
    <row r="174" spans="1:14">
      <c r="A174" s="12">
        <v>168</v>
      </c>
      <c r="B174" s="46" t="s">
        <v>105</v>
      </c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8"/>
    </row>
    <row r="175" spans="1:14" ht="47.25">
      <c r="A175" s="12">
        <f t="shared" si="46"/>
        <v>169</v>
      </c>
      <c r="B175" s="21" t="s">
        <v>75</v>
      </c>
      <c r="C175" s="22"/>
      <c r="D175" s="22"/>
      <c r="E175" s="22"/>
      <c r="F175" s="22"/>
      <c r="G175" s="22"/>
      <c r="H175" s="24">
        <f>H176+H177+H178+H179</f>
        <v>50000</v>
      </c>
      <c r="I175" s="24">
        <f t="shared" ref="I175:N175" si="54">I176+I177+I178+I179</f>
        <v>0</v>
      </c>
      <c r="J175" s="24">
        <f t="shared" si="54"/>
        <v>0</v>
      </c>
      <c r="K175" s="24">
        <f t="shared" si="54"/>
        <v>0</v>
      </c>
      <c r="L175" s="24">
        <f t="shared" si="54"/>
        <v>50000</v>
      </c>
      <c r="M175" s="24">
        <f t="shared" si="54"/>
        <v>0</v>
      </c>
      <c r="N175" s="24">
        <f t="shared" si="54"/>
        <v>0</v>
      </c>
    </row>
    <row r="176" spans="1:14">
      <c r="A176" s="12">
        <f t="shared" si="46"/>
        <v>170</v>
      </c>
      <c r="B176" s="21" t="s">
        <v>5</v>
      </c>
      <c r="C176" s="22"/>
      <c r="D176" s="22"/>
      <c r="E176" s="22"/>
      <c r="F176" s="22"/>
      <c r="G176" s="22"/>
      <c r="H176" s="24">
        <f t="shared" ref="H176:N179" si="55">H182</f>
        <v>0</v>
      </c>
      <c r="I176" s="24">
        <f t="shared" si="55"/>
        <v>0</v>
      </c>
      <c r="J176" s="24">
        <f t="shared" si="55"/>
        <v>0</v>
      </c>
      <c r="K176" s="24">
        <f t="shared" si="55"/>
        <v>0</v>
      </c>
      <c r="L176" s="24">
        <f t="shared" si="55"/>
        <v>0</v>
      </c>
      <c r="M176" s="24">
        <f t="shared" si="55"/>
        <v>0</v>
      </c>
      <c r="N176" s="24">
        <f t="shared" si="55"/>
        <v>0</v>
      </c>
    </row>
    <row r="177" spans="1:14">
      <c r="A177" s="12">
        <f t="shared" si="46"/>
        <v>171</v>
      </c>
      <c r="B177" s="21" t="s">
        <v>4</v>
      </c>
      <c r="C177" s="22"/>
      <c r="D177" s="22"/>
      <c r="E177" s="22"/>
      <c r="F177" s="22"/>
      <c r="G177" s="22"/>
      <c r="H177" s="24">
        <f t="shared" si="55"/>
        <v>47500</v>
      </c>
      <c r="I177" s="24">
        <f t="shared" si="55"/>
        <v>0</v>
      </c>
      <c r="J177" s="24">
        <f t="shared" si="55"/>
        <v>0</v>
      </c>
      <c r="K177" s="24">
        <f t="shared" si="55"/>
        <v>0</v>
      </c>
      <c r="L177" s="24">
        <f t="shared" si="55"/>
        <v>47500</v>
      </c>
      <c r="M177" s="24">
        <f t="shared" si="55"/>
        <v>0</v>
      </c>
      <c r="N177" s="24">
        <f t="shared" si="55"/>
        <v>0</v>
      </c>
    </row>
    <row r="178" spans="1:14">
      <c r="A178" s="12">
        <f t="shared" si="46"/>
        <v>172</v>
      </c>
      <c r="B178" s="21" t="s">
        <v>11</v>
      </c>
      <c r="C178" s="22"/>
      <c r="D178" s="22"/>
      <c r="E178" s="22"/>
      <c r="F178" s="22"/>
      <c r="G178" s="22"/>
      <c r="H178" s="24">
        <f t="shared" si="55"/>
        <v>2500</v>
      </c>
      <c r="I178" s="24">
        <f t="shared" si="55"/>
        <v>0</v>
      </c>
      <c r="J178" s="24">
        <f t="shared" si="55"/>
        <v>0</v>
      </c>
      <c r="K178" s="24">
        <f t="shared" si="55"/>
        <v>0</v>
      </c>
      <c r="L178" s="24">
        <f t="shared" si="55"/>
        <v>2500</v>
      </c>
      <c r="M178" s="24">
        <f t="shared" si="55"/>
        <v>0</v>
      </c>
      <c r="N178" s="24">
        <f t="shared" si="55"/>
        <v>0</v>
      </c>
    </row>
    <row r="179" spans="1:14" ht="31.5">
      <c r="A179" s="12">
        <f t="shared" si="46"/>
        <v>173</v>
      </c>
      <c r="B179" s="21" t="s">
        <v>12</v>
      </c>
      <c r="C179" s="22"/>
      <c r="D179" s="22"/>
      <c r="E179" s="22"/>
      <c r="F179" s="22"/>
      <c r="G179" s="22"/>
      <c r="H179" s="24">
        <f t="shared" si="55"/>
        <v>0</v>
      </c>
      <c r="I179" s="24">
        <f t="shared" si="55"/>
        <v>0</v>
      </c>
      <c r="J179" s="24">
        <f t="shared" si="55"/>
        <v>0</v>
      </c>
      <c r="K179" s="24">
        <f t="shared" si="55"/>
        <v>0</v>
      </c>
      <c r="L179" s="24">
        <f t="shared" si="55"/>
        <v>0</v>
      </c>
      <c r="M179" s="24">
        <f t="shared" si="55"/>
        <v>0</v>
      </c>
      <c r="N179" s="24">
        <f t="shared" si="55"/>
        <v>0</v>
      </c>
    </row>
    <row r="180" spans="1:14" ht="63">
      <c r="A180" s="12">
        <f t="shared" si="46"/>
        <v>174</v>
      </c>
      <c r="B180" s="25" t="s">
        <v>32</v>
      </c>
      <c r="C180" s="33" t="s">
        <v>33</v>
      </c>
      <c r="D180" s="38">
        <f>H181</f>
        <v>50000</v>
      </c>
      <c r="E180" s="20"/>
      <c r="F180" s="32">
        <v>2015</v>
      </c>
      <c r="G180" s="32">
        <v>2015</v>
      </c>
      <c r="H180" s="20"/>
      <c r="I180" s="20"/>
      <c r="J180" s="20"/>
      <c r="K180" s="20"/>
      <c r="L180" s="20"/>
      <c r="M180" s="20"/>
      <c r="N180" s="20"/>
    </row>
    <row r="181" spans="1:14" ht="31.5">
      <c r="A181" s="12">
        <f t="shared" si="46"/>
        <v>175</v>
      </c>
      <c r="B181" s="21" t="s">
        <v>10</v>
      </c>
      <c r="C181" s="21"/>
      <c r="D181" s="29"/>
      <c r="E181" s="20"/>
      <c r="F181" s="20"/>
      <c r="G181" s="20"/>
      <c r="H181" s="29">
        <f t="shared" ref="H181:N181" si="56">H182+H183+H184+H185</f>
        <v>50000</v>
      </c>
      <c r="I181" s="29">
        <f t="shared" si="56"/>
        <v>0</v>
      </c>
      <c r="J181" s="29">
        <f t="shared" si="56"/>
        <v>0</v>
      </c>
      <c r="K181" s="29">
        <f t="shared" si="56"/>
        <v>0</v>
      </c>
      <c r="L181" s="29">
        <f t="shared" si="56"/>
        <v>50000</v>
      </c>
      <c r="M181" s="29">
        <f t="shared" si="56"/>
        <v>0</v>
      </c>
      <c r="N181" s="29">
        <f t="shared" si="56"/>
        <v>0</v>
      </c>
    </row>
    <row r="182" spans="1:14">
      <c r="A182" s="12">
        <f t="shared" si="46"/>
        <v>176</v>
      </c>
      <c r="B182" s="21" t="s">
        <v>5</v>
      </c>
      <c r="C182" s="21"/>
      <c r="D182" s="20"/>
      <c r="E182" s="20"/>
      <c r="F182" s="20"/>
      <c r="G182" s="20"/>
      <c r="H182" s="29">
        <f>I182+J182+K182+L182+M182+N182</f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</row>
    <row r="183" spans="1:14">
      <c r="A183" s="12">
        <f t="shared" si="46"/>
        <v>177</v>
      </c>
      <c r="B183" s="21" t="s">
        <v>4</v>
      </c>
      <c r="C183" s="21"/>
      <c r="D183" s="20"/>
      <c r="E183" s="20"/>
      <c r="F183" s="20"/>
      <c r="G183" s="20"/>
      <c r="H183" s="29">
        <f>I183+J183+K183+L183+M183+N183</f>
        <v>47500</v>
      </c>
      <c r="I183" s="29">
        <v>0</v>
      </c>
      <c r="J183" s="29">
        <v>0</v>
      </c>
      <c r="K183" s="29">
        <v>0</v>
      </c>
      <c r="L183" s="29">
        <v>47500</v>
      </c>
      <c r="M183" s="29">
        <v>0</v>
      </c>
      <c r="N183" s="29">
        <v>0</v>
      </c>
    </row>
    <row r="184" spans="1:14">
      <c r="A184" s="12">
        <f t="shared" si="46"/>
        <v>178</v>
      </c>
      <c r="B184" s="21" t="s">
        <v>11</v>
      </c>
      <c r="C184" s="21"/>
      <c r="D184" s="20"/>
      <c r="E184" s="20"/>
      <c r="F184" s="20"/>
      <c r="G184" s="20"/>
      <c r="H184" s="29">
        <f>I184+J184+K184+L184+M184+N184</f>
        <v>2500</v>
      </c>
      <c r="I184" s="29">
        <v>0</v>
      </c>
      <c r="J184" s="29">
        <v>0</v>
      </c>
      <c r="K184" s="29">
        <v>0</v>
      </c>
      <c r="L184" s="29">
        <v>2500</v>
      </c>
      <c r="M184" s="29">
        <v>0</v>
      </c>
      <c r="N184" s="29">
        <v>0</v>
      </c>
    </row>
    <row r="185" spans="1:14" ht="31.5">
      <c r="A185" s="12">
        <f t="shared" si="46"/>
        <v>179</v>
      </c>
      <c r="B185" s="21" t="s">
        <v>12</v>
      </c>
      <c r="C185" s="21"/>
      <c r="D185" s="20"/>
      <c r="E185" s="20"/>
      <c r="F185" s="20"/>
      <c r="G185" s="20"/>
      <c r="H185" s="29">
        <f>I185+J185+K185+L185+M185+N185</f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</row>
    <row r="186" spans="1:14">
      <c r="A186" s="12">
        <v>186</v>
      </c>
      <c r="B186" s="52" t="s">
        <v>109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4"/>
    </row>
    <row r="187" spans="1:14" ht="47.25">
      <c r="A187" s="12">
        <f t="shared" si="46"/>
        <v>187</v>
      </c>
      <c r="B187" s="21" t="s">
        <v>104</v>
      </c>
      <c r="C187" s="22"/>
      <c r="D187" s="22"/>
      <c r="E187" s="22"/>
      <c r="F187" s="22"/>
      <c r="G187" s="22"/>
      <c r="H187" s="24">
        <f>H188+H189+H190+H191</f>
        <v>247365.13999999998</v>
      </c>
      <c r="I187" s="24">
        <f t="shared" ref="I187:N187" si="57">I188+I189+I190+I191</f>
        <v>4435.1000000000004</v>
      </c>
      <c r="J187" s="24">
        <f t="shared" si="57"/>
        <v>238250.03999999998</v>
      </c>
      <c r="K187" s="24">
        <f t="shared" si="57"/>
        <v>0</v>
      </c>
      <c r="L187" s="24">
        <f t="shared" si="57"/>
        <v>4680</v>
      </c>
      <c r="M187" s="24">
        <f t="shared" si="57"/>
        <v>0</v>
      </c>
      <c r="N187" s="24">
        <f t="shared" si="57"/>
        <v>0</v>
      </c>
    </row>
    <row r="188" spans="1:14">
      <c r="A188" s="12">
        <f t="shared" si="46"/>
        <v>188</v>
      </c>
      <c r="B188" s="21" t="s">
        <v>5</v>
      </c>
      <c r="C188" s="22"/>
      <c r="D188" s="22"/>
      <c r="E188" s="22"/>
      <c r="F188" s="22"/>
      <c r="G188" s="22"/>
      <c r="H188" s="24">
        <f>H194+H200+H206+H212+H218+H224+H230+H236+H242+H248+H254+H260+H266+H272+H278+H284+H290+H296+H302</f>
        <v>0</v>
      </c>
      <c r="I188" s="24">
        <f t="shared" ref="I188:N188" si="58">I194+I200+I206+I212+I218+I224+I230+I236+I242+I248+I254+I260+I266+I272+I278+I284+I290+I296+I302</f>
        <v>0</v>
      </c>
      <c r="J188" s="24">
        <f t="shared" si="58"/>
        <v>0</v>
      </c>
      <c r="K188" s="24">
        <f t="shared" si="58"/>
        <v>0</v>
      </c>
      <c r="L188" s="24">
        <f t="shared" si="58"/>
        <v>0</v>
      </c>
      <c r="M188" s="24">
        <f t="shared" si="58"/>
        <v>0</v>
      </c>
      <c r="N188" s="24">
        <f t="shared" si="58"/>
        <v>0</v>
      </c>
    </row>
    <row r="189" spans="1:14">
      <c r="A189" s="12">
        <f t="shared" si="46"/>
        <v>189</v>
      </c>
      <c r="B189" s="21" t="s">
        <v>4</v>
      </c>
      <c r="C189" s="22"/>
      <c r="D189" s="22"/>
      <c r="E189" s="22"/>
      <c r="F189" s="22"/>
      <c r="G189" s="22"/>
      <c r="H189" s="24">
        <f>H195+H201+H207+H213+H219+H225+H231+H237+H243+H249+H255+H261+H267+H273+H279+H285+H291+H297+H303+H309+H315+H321+H327+H333+H339+H345+H351</f>
        <v>228117.44999999998</v>
      </c>
      <c r="I189" s="24">
        <f>I195+I201+I207+I213+I219+I225+I231+I237+I243+I249+I255+I261+I267+I273+I279+I285+I291+I297+I303+I309+I315+I321+I327+I333+I339+I345+I351</f>
        <v>0</v>
      </c>
      <c r="J189" s="24">
        <f>J195+J201+J207+J213+J219+J225+J231+J237+J243+J249+J255+J261+J267+J273+J279+J285+J291+J297+J303+J309+J315+J321+J327+J333+J339+J345+J351</f>
        <v>228117.44999999998</v>
      </c>
      <c r="K189" s="24">
        <f>K195+K201+K207+K213+K219+K225+K231+K237+K243+K249+K255+K261+K267+K273+K279+K285+K291+K297+K303+K309+K315+K321+K327+K333+K339+K345+K351</f>
        <v>0</v>
      </c>
      <c r="L189" s="24">
        <f>L195+L201+L207+L213+L219+L225+L231+L237+L243+L249+L255+L261+L267+L273+L279+L285+L291+L297+L303+L309+L315+L321+L327+L333+L339+L345+L351</f>
        <v>0</v>
      </c>
      <c r="M189" s="24">
        <f>M195+M201+M207+M213+M219+M225+M231+M237+M243+M249+M255+M261+M267+M273+M279+M285+M291+M297+M303</f>
        <v>0</v>
      </c>
      <c r="N189" s="24">
        <f>N195+N201+N207+N213+N219+N225+N231+N237+N243+N249+N255+N261+N267+N273+N279+N285+N291+N297+N303</f>
        <v>0</v>
      </c>
    </row>
    <row r="190" spans="1:14">
      <c r="A190" s="12">
        <f t="shared" si="46"/>
        <v>190</v>
      </c>
      <c r="B190" s="21" t="s">
        <v>11</v>
      </c>
      <c r="C190" s="22"/>
      <c r="D190" s="22"/>
      <c r="E190" s="22"/>
      <c r="F190" s="22"/>
      <c r="G190" s="22"/>
      <c r="H190" s="24">
        <f>H196+H202+H208+H214+H220+H232+H226+H238+H244+H250+H256+H262+H268+H274+H280+H286+H292+H298+H304+H310+H316+H322+H328+H334+H340+H346+H352</f>
        <v>19247.689999999999</v>
      </c>
      <c r="I190" s="24">
        <f>I196+I202+I208+I214+I220+I232+I226+I238+I244+I250+I256+I262+I268+I274+I280+I286+I292+I298+I304+I310+I316+I322+I328+I334+I340+I346+I352</f>
        <v>4435.1000000000004</v>
      </c>
      <c r="J190" s="24">
        <f>J196+J202+J208+J214+J220+J232+J226+J238+J244+J250+J256+J262+J268+J274+J280+J286+J292+J298+J304+J310+J316+J322+J328+J334+J340+J346+J352</f>
        <v>10132.59</v>
      </c>
      <c r="K190" s="24">
        <f>K196+K202+K208+K214+K220+K232+K226+K238+K244+K250+K256+K262+K268+K274+K280+K286+K292+K298+K304+K310+K316+K322+K328+K334+K340+K346+K352</f>
        <v>0</v>
      </c>
      <c r="L190" s="24">
        <f>L196+L202+L208+L214+L220+L232+L226+L238+L244+L250+L256+L262+L268+L274+L280+L286+L292+L298+L304+L310+L316+L322+L328+L334+L340+L346+L352</f>
        <v>4680</v>
      </c>
      <c r="M190" s="24">
        <f>M196+M202+M208+M214+M220+M232+M226+M238+M244+M250+M256+M262+M268+M274+M280+M286+M292+M298+M304</f>
        <v>0</v>
      </c>
      <c r="N190" s="24">
        <f>N196+N202+N208+N214+N220+N232+N226+N238+N244+N250+N256+N262+N268+N274+N280+N286+N292+N298+N304</f>
        <v>0</v>
      </c>
    </row>
    <row r="191" spans="1:14" ht="31.5">
      <c r="A191" s="12">
        <f t="shared" si="46"/>
        <v>191</v>
      </c>
      <c r="B191" s="21" t="s">
        <v>12</v>
      </c>
      <c r="C191" s="22"/>
      <c r="D191" s="22"/>
      <c r="E191" s="22"/>
      <c r="F191" s="22"/>
      <c r="G191" s="22"/>
      <c r="H191" s="24">
        <f>H197+H203+H209+H215+H221+H227+H233+H239+H245+H251+H257+H263+H269+H275+H281+H287+H293+H299+H305</f>
        <v>0</v>
      </c>
      <c r="I191" s="24">
        <f t="shared" ref="I191:N191" si="59">I197+I203+I209+I215+I221+I227+I233+I239+I245+I251+I257+I263+I269+I275+I281+I287+I293+I299+I305</f>
        <v>0</v>
      </c>
      <c r="J191" s="24">
        <f t="shared" si="59"/>
        <v>0</v>
      </c>
      <c r="K191" s="24">
        <f t="shared" si="59"/>
        <v>0</v>
      </c>
      <c r="L191" s="24">
        <f t="shared" si="59"/>
        <v>0</v>
      </c>
      <c r="M191" s="24">
        <f t="shared" si="59"/>
        <v>0</v>
      </c>
      <c r="N191" s="24">
        <f t="shared" si="59"/>
        <v>0</v>
      </c>
    </row>
    <row r="192" spans="1:14" ht="78.75">
      <c r="A192" s="40">
        <f t="shared" si="46"/>
        <v>192</v>
      </c>
      <c r="B192" s="21" t="s">
        <v>38</v>
      </c>
      <c r="C192" s="30" t="s">
        <v>20</v>
      </c>
      <c r="D192" s="38">
        <f>H193</f>
        <v>6319.08</v>
      </c>
      <c r="E192" s="20"/>
      <c r="F192" s="32">
        <v>2016</v>
      </c>
      <c r="G192" s="32">
        <v>2016</v>
      </c>
      <c r="H192" s="20"/>
      <c r="I192" s="20"/>
      <c r="J192" s="20"/>
      <c r="K192" s="20"/>
      <c r="L192" s="20"/>
      <c r="M192" s="20"/>
      <c r="N192" s="20"/>
    </row>
    <row r="193" spans="1:14" ht="31.5">
      <c r="A193" s="12">
        <f t="shared" si="46"/>
        <v>193</v>
      </c>
      <c r="B193" s="21" t="s">
        <v>10</v>
      </c>
      <c r="C193" s="21"/>
      <c r="D193" s="29"/>
      <c r="E193" s="20"/>
      <c r="F193" s="20"/>
      <c r="G193" s="20"/>
      <c r="H193" s="29">
        <f>I193+J193+K193+L193+M193+N193</f>
        <v>6319.08</v>
      </c>
      <c r="I193" s="29">
        <f t="shared" ref="I193:N193" si="60">I194+I195+I196+I197</f>
        <v>0</v>
      </c>
      <c r="J193" s="29">
        <f t="shared" si="60"/>
        <v>6319.08</v>
      </c>
      <c r="K193" s="29">
        <f t="shared" si="60"/>
        <v>0</v>
      </c>
      <c r="L193" s="29">
        <f t="shared" si="60"/>
        <v>0</v>
      </c>
      <c r="M193" s="29">
        <f t="shared" si="60"/>
        <v>0</v>
      </c>
      <c r="N193" s="29">
        <f t="shared" si="60"/>
        <v>0</v>
      </c>
    </row>
    <row r="194" spans="1:14">
      <c r="A194" s="12">
        <f t="shared" si="46"/>
        <v>194</v>
      </c>
      <c r="B194" s="21" t="s">
        <v>5</v>
      </c>
      <c r="C194" s="21"/>
      <c r="D194" s="20"/>
      <c r="E194" s="20"/>
      <c r="F194" s="20"/>
      <c r="G194" s="20"/>
      <c r="H194" s="29">
        <f>I194+J194+K194+L194+M194+N194</f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</row>
    <row r="195" spans="1:14">
      <c r="A195" s="12">
        <f t="shared" si="46"/>
        <v>195</v>
      </c>
      <c r="B195" s="21" t="s">
        <v>4</v>
      </c>
      <c r="C195" s="21"/>
      <c r="D195" s="20"/>
      <c r="E195" s="20"/>
      <c r="F195" s="20"/>
      <c r="G195" s="20"/>
      <c r="H195" s="29">
        <f>I195+J195+K195+L195+M195+N195</f>
        <v>5989.3</v>
      </c>
      <c r="I195" s="29">
        <v>0</v>
      </c>
      <c r="J195" s="29">
        <v>5989.3</v>
      </c>
      <c r="K195" s="29">
        <v>0</v>
      </c>
      <c r="L195" s="29">
        <v>0</v>
      </c>
      <c r="M195" s="29">
        <v>0</v>
      </c>
      <c r="N195" s="29">
        <v>0</v>
      </c>
    </row>
    <row r="196" spans="1:14">
      <c r="A196" s="12">
        <f t="shared" si="46"/>
        <v>196</v>
      </c>
      <c r="B196" s="21" t="s">
        <v>11</v>
      </c>
      <c r="C196" s="21"/>
      <c r="D196" s="20"/>
      <c r="E196" s="20"/>
      <c r="F196" s="20"/>
      <c r="G196" s="20"/>
      <c r="H196" s="29">
        <f>I196+J196+K196+L196+M196+N196</f>
        <v>329.78</v>
      </c>
      <c r="I196" s="29">
        <v>0</v>
      </c>
      <c r="J196" s="29">
        <v>329.78</v>
      </c>
      <c r="K196" s="29">
        <v>0</v>
      </c>
      <c r="L196" s="29">
        <v>0</v>
      </c>
      <c r="M196" s="29">
        <v>0</v>
      </c>
      <c r="N196" s="29">
        <v>0</v>
      </c>
    </row>
    <row r="197" spans="1:14" ht="31.5">
      <c r="A197" s="12">
        <f t="shared" si="46"/>
        <v>197</v>
      </c>
      <c r="B197" s="21" t="s">
        <v>12</v>
      </c>
      <c r="C197" s="21"/>
      <c r="D197" s="20"/>
      <c r="E197" s="20"/>
      <c r="F197" s="20"/>
      <c r="G197" s="20"/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</row>
    <row r="198" spans="1:14" ht="94.5">
      <c r="A198" s="12">
        <f t="shared" si="46"/>
        <v>198</v>
      </c>
      <c r="B198" s="21" t="s">
        <v>39</v>
      </c>
      <c r="C198" s="30" t="s">
        <v>20</v>
      </c>
      <c r="D198" s="38">
        <f>H199</f>
        <v>4883.6899999999996</v>
      </c>
      <c r="E198" s="20"/>
      <c r="F198" s="32">
        <v>2016</v>
      </c>
      <c r="G198" s="32">
        <v>2016</v>
      </c>
      <c r="H198" s="20"/>
      <c r="I198" s="20"/>
      <c r="J198" s="20"/>
      <c r="K198" s="20"/>
      <c r="L198" s="20"/>
      <c r="M198" s="20"/>
      <c r="N198" s="20"/>
    </row>
    <row r="199" spans="1:14" ht="31.5">
      <c r="A199" s="12">
        <f t="shared" si="46"/>
        <v>199</v>
      </c>
      <c r="B199" s="21" t="s">
        <v>24</v>
      </c>
      <c r="C199" s="21"/>
      <c r="D199" s="29"/>
      <c r="E199" s="20"/>
      <c r="F199" s="20"/>
      <c r="G199" s="20"/>
      <c r="H199" s="29">
        <f>I199+J199+K199+L199+M199+N199</f>
        <v>4883.6899999999996</v>
      </c>
      <c r="I199" s="29">
        <f t="shared" ref="I199:N199" si="61">I200+I201+I202+I203</f>
        <v>0</v>
      </c>
      <c r="J199" s="29">
        <f t="shared" si="61"/>
        <v>4883.6899999999996</v>
      </c>
      <c r="K199" s="29">
        <f t="shared" si="61"/>
        <v>0</v>
      </c>
      <c r="L199" s="29">
        <f t="shared" si="61"/>
        <v>0</v>
      </c>
      <c r="M199" s="29">
        <f t="shared" si="61"/>
        <v>0</v>
      </c>
      <c r="N199" s="29">
        <f t="shared" si="61"/>
        <v>0</v>
      </c>
    </row>
    <row r="200" spans="1:14">
      <c r="A200" s="12">
        <f t="shared" si="46"/>
        <v>200</v>
      </c>
      <c r="B200" s="21" t="s">
        <v>5</v>
      </c>
      <c r="C200" s="21"/>
      <c r="D200" s="20"/>
      <c r="E200" s="20"/>
      <c r="F200" s="20"/>
      <c r="G200" s="20"/>
      <c r="H200" s="29">
        <f>I200+J200+K200+L200+M200+N200</f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</row>
    <row r="201" spans="1:14">
      <c r="A201" s="12">
        <f t="shared" si="46"/>
        <v>201</v>
      </c>
      <c r="B201" s="21" t="s">
        <v>4</v>
      </c>
      <c r="C201" s="21"/>
      <c r="D201" s="20"/>
      <c r="E201" s="20"/>
      <c r="F201" s="20"/>
      <c r="G201" s="20"/>
      <c r="H201" s="29">
        <f>I201+J201+K201+L201+M201+N201</f>
        <v>4628</v>
      </c>
      <c r="I201" s="29">
        <v>0</v>
      </c>
      <c r="J201" s="29">
        <v>4628</v>
      </c>
      <c r="K201" s="29">
        <v>0</v>
      </c>
      <c r="L201" s="29">
        <v>0</v>
      </c>
      <c r="M201" s="29">
        <v>0</v>
      </c>
      <c r="N201" s="29">
        <v>0</v>
      </c>
    </row>
    <row r="202" spans="1:14">
      <c r="A202" s="12">
        <f t="shared" si="46"/>
        <v>202</v>
      </c>
      <c r="B202" s="21" t="s">
        <v>11</v>
      </c>
      <c r="C202" s="21"/>
      <c r="D202" s="20"/>
      <c r="E202" s="20"/>
      <c r="F202" s="20"/>
      <c r="G202" s="20"/>
      <c r="H202" s="29">
        <f>I202+J202+K202+L202+M202+N202</f>
        <v>255.69</v>
      </c>
      <c r="I202" s="29">
        <v>0</v>
      </c>
      <c r="J202" s="29">
        <v>255.69</v>
      </c>
      <c r="K202" s="29">
        <v>0</v>
      </c>
      <c r="L202" s="29">
        <v>0</v>
      </c>
      <c r="M202" s="29">
        <v>0</v>
      </c>
      <c r="N202" s="29">
        <v>0</v>
      </c>
    </row>
    <row r="203" spans="1:14" ht="31.5">
      <c r="A203" s="12">
        <f t="shared" si="46"/>
        <v>203</v>
      </c>
      <c r="B203" s="21" t="s">
        <v>12</v>
      </c>
      <c r="C203" s="21"/>
      <c r="D203" s="20"/>
      <c r="E203" s="20"/>
      <c r="F203" s="20"/>
      <c r="G203" s="20"/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</row>
    <row r="204" spans="1:14" ht="78.75">
      <c r="A204" s="12">
        <f t="shared" si="46"/>
        <v>204</v>
      </c>
      <c r="B204" s="21" t="s">
        <v>40</v>
      </c>
      <c r="C204" s="30" t="s">
        <v>41</v>
      </c>
      <c r="D204" s="38">
        <f>H205</f>
        <v>3600</v>
      </c>
      <c r="E204" s="20"/>
      <c r="F204" s="32">
        <v>2018</v>
      </c>
      <c r="G204" s="32">
        <v>2018</v>
      </c>
      <c r="H204" s="20"/>
      <c r="I204" s="20"/>
      <c r="J204" s="20"/>
      <c r="K204" s="20"/>
      <c r="L204" s="20"/>
      <c r="M204" s="20"/>
      <c r="N204" s="20"/>
    </row>
    <row r="205" spans="1:14" ht="31.5">
      <c r="A205" s="12">
        <f t="shared" si="46"/>
        <v>205</v>
      </c>
      <c r="B205" s="21" t="s">
        <v>23</v>
      </c>
      <c r="C205" s="21"/>
      <c r="D205" s="29"/>
      <c r="E205" s="20"/>
      <c r="F205" s="20"/>
      <c r="G205" s="20"/>
      <c r="H205" s="29">
        <f>I205+J205+K205+L205+M205+N205</f>
        <v>3600</v>
      </c>
      <c r="I205" s="29">
        <f t="shared" ref="I205:N205" si="62">I206+I207+I208+I209</f>
        <v>0</v>
      </c>
      <c r="J205" s="29">
        <f t="shared" si="62"/>
        <v>0</v>
      </c>
      <c r="K205" s="29">
        <f t="shared" si="62"/>
        <v>0</v>
      </c>
      <c r="L205" s="29">
        <f t="shared" si="62"/>
        <v>3600</v>
      </c>
      <c r="M205" s="29">
        <f t="shared" si="62"/>
        <v>0</v>
      </c>
      <c r="N205" s="29">
        <f t="shared" si="62"/>
        <v>0</v>
      </c>
    </row>
    <row r="206" spans="1:14">
      <c r="A206" s="12">
        <f t="shared" si="46"/>
        <v>206</v>
      </c>
      <c r="B206" s="21" t="s">
        <v>5</v>
      </c>
      <c r="C206" s="21"/>
      <c r="D206" s="20"/>
      <c r="E206" s="20"/>
      <c r="F206" s="20"/>
      <c r="G206" s="20"/>
      <c r="H206" s="29">
        <f>I206+J206+K206+L206+M206+N206</f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</row>
    <row r="207" spans="1:14">
      <c r="A207" s="12">
        <f t="shared" ref="A207:A270" si="63">A206+1</f>
        <v>207</v>
      </c>
      <c r="B207" s="21" t="s">
        <v>4</v>
      </c>
      <c r="C207" s="21"/>
      <c r="D207" s="20"/>
      <c r="E207" s="20"/>
      <c r="F207" s="20"/>
      <c r="G207" s="20"/>
      <c r="H207" s="29">
        <f>I207+J207+K207+L207+M207+N207</f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</row>
    <row r="208" spans="1:14">
      <c r="A208" s="12">
        <f t="shared" si="63"/>
        <v>208</v>
      </c>
      <c r="B208" s="21" t="s">
        <v>11</v>
      </c>
      <c r="C208" s="21"/>
      <c r="D208" s="20"/>
      <c r="E208" s="20"/>
      <c r="F208" s="20"/>
      <c r="G208" s="20"/>
      <c r="H208" s="29">
        <f>I208+J208+K208+L208+M208+N208</f>
        <v>3600</v>
      </c>
      <c r="I208" s="29">
        <v>0</v>
      </c>
      <c r="J208" s="29">
        <v>0</v>
      </c>
      <c r="K208" s="29">
        <v>0</v>
      </c>
      <c r="L208" s="29">
        <v>3600</v>
      </c>
      <c r="M208" s="29">
        <v>0</v>
      </c>
      <c r="N208" s="29">
        <v>0</v>
      </c>
    </row>
    <row r="209" spans="1:14" ht="31.5">
      <c r="A209" s="12">
        <f t="shared" si="63"/>
        <v>209</v>
      </c>
      <c r="B209" s="21" t="s">
        <v>12</v>
      </c>
      <c r="C209" s="21"/>
      <c r="D209" s="20"/>
      <c r="E209" s="20"/>
      <c r="F209" s="20"/>
      <c r="G209" s="20"/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</row>
    <row r="210" spans="1:14" ht="78.75">
      <c r="A210" s="12">
        <f t="shared" si="63"/>
        <v>210</v>
      </c>
      <c r="B210" s="21" t="s">
        <v>42</v>
      </c>
      <c r="C210" s="30" t="s">
        <v>20</v>
      </c>
      <c r="D210" s="38">
        <f>H211</f>
        <v>7552.62</v>
      </c>
      <c r="E210" s="20"/>
      <c r="F210" s="32">
        <v>2016</v>
      </c>
      <c r="G210" s="32">
        <v>2016</v>
      </c>
      <c r="H210" s="20"/>
      <c r="I210" s="20"/>
      <c r="J210" s="20"/>
      <c r="K210" s="20"/>
      <c r="L210" s="20"/>
      <c r="M210" s="20"/>
      <c r="N210" s="20"/>
    </row>
    <row r="211" spans="1:14" ht="31.5">
      <c r="A211" s="12">
        <f t="shared" si="63"/>
        <v>211</v>
      </c>
      <c r="B211" s="21" t="s">
        <v>35</v>
      </c>
      <c r="C211" s="21"/>
      <c r="D211" s="29"/>
      <c r="E211" s="20"/>
      <c r="F211" s="20"/>
      <c r="G211" s="20"/>
      <c r="H211" s="29">
        <f>I211+J211+K211+L211+M211+N211</f>
        <v>7552.62</v>
      </c>
      <c r="I211" s="29">
        <f t="shared" ref="I211:N211" si="64">I212+I213+I214+I215</f>
        <v>0</v>
      </c>
      <c r="J211" s="29">
        <f t="shared" si="64"/>
        <v>7552.62</v>
      </c>
      <c r="K211" s="29">
        <f t="shared" si="64"/>
        <v>0</v>
      </c>
      <c r="L211" s="29">
        <f t="shared" si="64"/>
        <v>0</v>
      </c>
      <c r="M211" s="29">
        <f t="shared" si="64"/>
        <v>0</v>
      </c>
      <c r="N211" s="29">
        <f t="shared" si="64"/>
        <v>0</v>
      </c>
    </row>
    <row r="212" spans="1:14">
      <c r="A212" s="40">
        <f t="shared" si="63"/>
        <v>212</v>
      </c>
      <c r="B212" s="21" t="s">
        <v>5</v>
      </c>
      <c r="C212" s="21"/>
      <c r="D212" s="20"/>
      <c r="E212" s="20"/>
      <c r="F212" s="20"/>
      <c r="G212" s="20"/>
      <c r="H212" s="29">
        <f>I212+J212+K212+L212+M212+N212</f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</row>
    <row r="213" spans="1:14">
      <c r="A213" s="12">
        <f t="shared" si="63"/>
        <v>213</v>
      </c>
      <c r="B213" s="21" t="s">
        <v>4</v>
      </c>
      <c r="C213" s="21"/>
      <c r="D213" s="20"/>
      <c r="E213" s="20"/>
      <c r="F213" s="20"/>
      <c r="G213" s="20"/>
      <c r="H213" s="29">
        <f>I213+J213+K213+L213+M213+N213</f>
        <v>7158.5</v>
      </c>
      <c r="I213" s="29">
        <v>0</v>
      </c>
      <c r="J213" s="29">
        <v>7158.5</v>
      </c>
      <c r="K213" s="29">
        <v>0</v>
      </c>
      <c r="L213" s="29">
        <v>0</v>
      </c>
      <c r="M213" s="29">
        <v>0</v>
      </c>
      <c r="N213" s="29">
        <v>0</v>
      </c>
    </row>
    <row r="214" spans="1:14">
      <c r="A214" s="12">
        <f t="shared" si="63"/>
        <v>214</v>
      </c>
      <c r="B214" s="21" t="s">
        <v>11</v>
      </c>
      <c r="C214" s="21"/>
      <c r="D214" s="20"/>
      <c r="E214" s="20"/>
      <c r="F214" s="20"/>
      <c r="G214" s="20"/>
      <c r="H214" s="29">
        <f>I214+J214+K214+L214+M214+N214</f>
        <v>394.12</v>
      </c>
      <c r="I214" s="29">
        <v>0</v>
      </c>
      <c r="J214" s="29">
        <v>394.12</v>
      </c>
      <c r="K214" s="29">
        <v>0</v>
      </c>
      <c r="L214" s="29">
        <v>0</v>
      </c>
      <c r="M214" s="29">
        <v>0</v>
      </c>
      <c r="N214" s="29">
        <v>0</v>
      </c>
    </row>
    <row r="215" spans="1:14" ht="31.5">
      <c r="A215" s="12">
        <f t="shared" si="63"/>
        <v>215</v>
      </c>
      <c r="B215" s="21" t="s">
        <v>12</v>
      </c>
      <c r="C215" s="21"/>
      <c r="D215" s="20"/>
      <c r="E215" s="20"/>
      <c r="F215" s="20"/>
      <c r="G215" s="20"/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</row>
    <row r="216" spans="1:14" ht="142.5" customHeight="1">
      <c r="A216" s="12">
        <f t="shared" si="63"/>
        <v>216</v>
      </c>
      <c r="B216" s="34" t="s">
        <v>113</v>
      </c>
      <c r="C216" s="30" t="s">
        <v>34</v>
      </c>
      <c r="D216" s="38">
        <f>H217</f>
        <v>3222.67</v>
      </c>
      <c r="E216" s="20"/>
      <c r="F216" s="32">
        <v>2016</v>
      </c>
      <c r="G216" s="32">
        <v>2016</v>
      </c>
      <c r="H216" s="20"/>
      <c r="I216" s="20"/>
      <c r="J216" s="20"/>
      <c r="K216" s="20"/>
      <c r="L216" s="20"/>
      <c r="M216" s="20"/>
      <c r="N216" s="20"/>
    </row>
    <row r="217" spans="1:14" ht="31.5">
      <c r="A217" s="12">
        <f t="shared" si="63"/>
        <v>217</v>
      </c>
      <c r="B217" s="34" t="s">
        <v>36</v>
      </c>
      <c r="C217" s="21"/>
      <c r="D217" s="29"/>
      <c r="E217" s="20"/>
      <c r="F217" s="20"/>
      <c r="G217" s="20"/>
      <c r="H217" s="29">
        <f>I217+J217+K217+L217+M217+N217</f>
        <v>3222.67</v>
      </c>
      <c r="I217" s="29">
        <f t="shared" ref="I217:N217" si="65">I218+I219+I220+I221</f>
        <v>0</v>
      </c>
      <c r="J217" s="29">
        <f t="shared" si="65"/>
        <v>3222.67</v>
      </c>
      <c r="K217" s="29">
        <f t="shared" si="65"/>
        <v>0</v>
      </c>
      <c r="L217" s="29">
        <f t="shared" si="65"/>
        <v>0</v>
      </c>
      <c r="M217" s="29">
        <f t="shared" si="65"/>
        <v>0</v>
      </c>
      <c r="N217" s="29">
        <f t="shared" si="65"/>
        <v>0</v>
      </c>
    </row>
    <row r="218" spans="1:14">
      <c r="A218" s="12">
        <f t="shared" si="63"/>
        <v>218</v>
      </c>
      <c r="B218" s="34" t="s">
        <v>5</v>
      </c>
      <c r="C218" s="21"/>
      <c r="D218" s="20"/>
      <c r="E218" s="20"/>
      <c r="F218" s="20"/>
      <c r="G218" s="20"/>
      <c r="H218" s="29">
        <f>I218+J218+K218+L218+M218+N218</f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</row>
    <row r="219" spans="1:14">
      <c r="A219" s="12">
        <f t="shared" si="63"/>
        <v>219</v>
      </c>
      <c r="B219" s="34" t="s">
        <v>4</v>
      </c>
      <c r="C219" s="21"/>
      <c r="D219" s="20"/>
      <c r="E219" s="20"/>
      <c r="F219" s="20"/>
      <c r="G219" s="20"/>
      <c r="H219" s="29">
        <f>I219+J219+K219+L219+M219+N219</f>
        <v>3054.5</v>
      </c>
      <c r="I219" s="29">
        <v>0</v>
      </c>
      <c r="J219" s="29">
        <v>3054.5</v>
      </c>
      <c r="K219" s="29">
        <v>0</v>
      </c>
      <c r="L219" s="29">
        <v>0</v>
      </c>
      <c r="M219" s="29">
        <v>0</v>
      </c>
      <c r="N219" s="29">
        <v>0</v>
      </c>
    </row>
    <row r="220" spans="1:14">
      <c r="A220" s="12">
        <f t="shared" si="63"/>
        <v>220</v>
      </c>
      <c r="B220" s="34" t="s">
        <v>11</v>
      </c>
      <c r="C220" s="21"/>
      <c r="D220" s="20"/>
      <c r="E220" s="20"/>
      <c r="F220" s="20"/>
      <c r="G220" s="20"/>
      <c r="H220" s="29">
        <f>I220+J220+K220+L220+M220+N220</f>
        <v>168.17</v>
      </c>
      <c r="I220" s="29">
        <v>0</v>
      </c>
      <c r="J220" s="29">
        <v>168.17</v>
      </c>
      <c r="K220" s="29">
        <v>0</v>
      </c>
      <c r="L220" s="29">
        <v>0</v>
      </c>
      <c r="M220" s="29">
        <v>0</v>
      </c>
      <c r="N220" s="29">
        <v>0</v>
      </c>
    </row>
    <row r="221" spans="1:14" ht="31.5">
      <c r="A221" s="12">
        <f t="shared" si="63"/>
        <v>221</v>
      </c>
      <c r="B221" s="34" t="s">
        <v>12</v>
      </c>
      <c r="C221" s="21"/>
      <c r="D221" s="20"/>
      <c r="E221" s="20"/>
      <c r="F221" s="20"/>
      <c r="G221" s="20"/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</row>
    <row r="222" spans="1:14" ht="78.75">
      <c r="A222" s="12">
        <f t="shared" si="63"/>
        <v>222</v>
      </c>
      <c r="B222" s="21" t="s">
        <v>43</v>
      </c>
      <c r="C222" s="30" t="s">
        <v>20</v>
      </c>
      <c r="D222" s="38">
        <f>H223</f>
        <v>9536.3700000000008</v>
      </c>
      <c r="E222" s="20"/>
      <c r="F222" s="32">
        <v>2016</v>
      </c>
      <c r="G222" s="32">
        <v>2016</v>
      </c>
      <c r="H222" s="20"/>
      <c r="I222" s="20"/>
      <c r="J222" s="20"/>
      <c r="K222" s="20"/>
      <c r="L222" s="20"/>
      <c r="M222" s="20"/>
      <c r="N222" s="20"/>
    </row>
    <row r="223" spans="1:14" ht="31.5">
      <c r="A223" s="12">
        <f t="shared" si="63"/>
        <v>223</v>
      </c>
      <c r="B223" s="21" t="s">
        <v>37</v>
      </c>
      <c r="C223" s="21"/>
      <c r="D223" s="29"/>
      <c r="E223" s="20"/>
      <c r="F223" s="20"/>
      <c r="G223" s="20"/>
      <c r="H223" s="29">
        <f>I223+J223+K223+L223+M223+N223</f>
        <v>9536.3700000000008</v>
      </c>
      <c r="I223" s="29">
        <f t="shared" ref="I223:N223" si="66">I224+I225+I226+I227</f>
        <v>0</v>
      </c>
      <c r="J223" s="29">
        <f t="shared" si="66"/>
        <v>9536.3700000000008</v>
      </c>
      <c r="K223" s="29">
        <f t="shared" si="66"/>
        <v>0</v>
      </c>
      <c r="L223" s="29">
        <f t="shared" si="66"/>
        <v>0</v>
      </c>
      <c r="M223" s="29">
        <f t="shared" si="66"/>
        <v>0</v>
      </c>
      <c r="N223" s="29">
        <f t="shared" si="66"/>
        <v>0</v>
      </c>
    </row>
    <row r="224" spans="1:14">
      <c r="A224" s="12">
        <f t="shared" si="63"/>
        <v>224</v>
      </c>
      <c r="B224" s="21" t="s">
        <v>5</v>
      </c>
      <c r="C224" s="21"/>
      <c r="D224" s="20"/>
      <c r="E224" s="20"/>
      <c r="F224" s="20"/>
      <c r="G224" s="20"/>
      <c r="H224" s="29">
        <f>I224+J224+K224+L224+M224+N224</f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</row>
    <row r="225" spans="1:14">
      <c r="A225" s="12">
        <f t="shared" si="63"/>
        <v>225</v>
      </c>
      <c r="B225" s="21" t="s">
        <v>4</v>
      </c>
      <c r="C225" s="21"/>
      <c r="D225" s="20"/>
      <c r="E225" s="20"/>
      <c r="F225" s="20"/>
      <c r="G225" s="20"/>
      <c r="H225" s="29">
        <f>I225+J225+K225+L225+M225+N225</f>
        <v>9038.7000000000007</v>
      </c>
      <c r="I225" s="29">
        <v>0</v>
      </c>
      <c r="J225" s="29">
        <v>9038.7000000000007</v>
      </c>
      <c r="K225" s="29">
        <v>0</v>
      </c>
      <c r="L225" s="29">
        <v>0</v>
      </c>
      <c r="M225" s="29">
        <v>0</v>
      </c>
      <c r="N225" s="29">
        <v>0</v>
      </c>
    </row>
    <row r="226" spans="1:14">
      <c r="A226" s="12">
        <f t="shared" si="63"/>
        <v>226</v>
      </c>
      <c r="B226" s="21" t="s">
        <v>11</v>
      </c>
      <c r="C226" s="21"/>
      <c r="D226" s="20"/>
      <c r="E226" s="20"/>
      <c r="F226" s="20"/>
      <c r="G226" s="20"/>
      <c r="H226" s="29">
        <f>I226+J226+K226+L226+M226+N226</f>
        <v>497.67</v>
      </c>
      <c r="I226" s="29">
        <v>0</v>
      </c>
      <c r="J226" s="29">
        <v>497.67</v>
      </c>
      <c r="K226" s="29">
        <v>0</v>
      </c>
      <c r="L226" s="29">
        <v>0</v>
      </c>
      <c r="M226" s="29">
        <v>0</v>
      </c>
      <c r="N226" s="29">
        <v>0</v>
      </c>
    </row>
    <row r="227" spans="1:14" ht="31.5">
      <c r="A227" s="12">
        <f t="shared" si="63"/>
        <v>227</v>
      </c>
      <c r="B227" s="21" t="s">
        <v>12</v>
      </c>
      <c r="C227" s="21"/>
      <c r="D227" s="20"/>
      <c r="E227" s="20"/>
      <c r="F227" s="20"/>
      <c r="G227" s="20"/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</row>
    <row r="228" spans="1:14" ht="78" customHeight="1">
      <c r="A228" s="12">
        <f t="shared" si="63"/>
        <v>228</v>
      </c>
      <c r="B228" s="21" t="s">
        <v>45</v>
      </c>
      <c r="C228" s="30" t="s">
        <v>20</v>
      </c>
      <c r="D228" s="38">
        <f>H229</f>
        <v>9642.1299999999992</v>
      </c>
      <c r="E228" s="20"/>
      <c r="F228" s="32">
        <v>2016</v>
      </c>
      <c r="G228" s="32">
        <v>2016</v>
      </c>
      <c r="H228" s="20"/>
      <c r="I228" s="20"/>
      <c r="J228" s="20"/>
      <c r="K228" s="20"/>
      <c r="L228" s="20"/>
      <c r="M228" s="20"/>
      <c r="N228" s="20"/>
    </row>
    <row r="229" spans="1:14" ht="31.5">
      <c r="A229" s="12">
        <f t="shared" si="63"/>
        <v>229</v>
      </c>
      <c r="B229" s="21" t="s">
        <v>44</v>
      </c>
      <c r="C229" s="21"/>
      <c r="D229" s="39"/>
      <c r="E229" s="20"/>
      <c r="F229" s="20"/>
      <c r="G229" s="20"/>
      <c r="H229" s="29">
        <f>I229+J229+K229+L229+M229+N229</f>
        <v>9642.1299999999992</v>
      </c>
      <c r="I229" s="29">
        <f t="shared" ref="I229:N229" si="67">I230+I231+I232+I233</f>
        <v>0</v>
      </c>
      <c r="J229" s="29">
        <f t="shared" si="67"/>
        <v>9642.1299999999992</v>
      </c>
      <c r="K229" s="29">
        <f t="shared" si="67"/>
        <v>0</v>
      </c>
      <c r="L229" s="29">
        <f t="shared" si="67"/>
        <v>0</v>
      </c>
      <c r="M229" s="29">
        <f t="shared" si="67"/>
        <v>0</v>
      </c>
      <c r="N229" s="29">
        <f t="shared" si="67"/>
        <v>0</v>
      </c>
    </row>
    <row r="230" spans="1:14">
      <c r="A230" s="12">
        <f t="shared" si="63"/>
        <v>230</v>
      </c>
      <c r="B230" s="21" t="s">
        <v>5</v>
      </c>
      <c r="C230" s="21"/>
      <c r="D230" s="41"/>
      <c r="E230" s="20"/>
      <c r="F230" s="20"/>
      <c r="G230" s="20"/>
      <c r="H230" s="29">
        <f>I230+J230+K230+L230+M230+N230</f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</row>
    <row r="231" spans="1:14">
      <c r="A231" s="12">
        <f t="shared" si="63"/>
        <v>231</v>
      </c>
      <c r="B231" s="21" t="s">
        <v>4</v>
      </c>
      <c r="C231" s="21"/>
      <c r="D231" s="41"/>
      <c r="E231" s="20"/>
      <c r="F231" s="20"/>
      <c r="G231" s="20"/>
      <c r="H231" s="29">
        <f>I231+J231+K231+L231+M231+N231</f>
        <v>9156.1299999999992</v>
      </c>
      <c r="I231" s="29">
        <v>0</v>
      </c>
      <c r="J231" s="29">
        <v>9156.1299999999992</v>
      </c>
      <c r="K231" s="29">
        <v>0</v>
      </c>
      <c r="L231" s="29">
        <v>0</v>
      </c>
      <c r="M231" s="29">
        <v>0</v>
      </c>
      <c r="N231" s="29">
        <v>0</v>
      </c>
    </row>
    <row r="232" spans="1:14">
      <c r="A232" s="12">
        <f t="shared" si="63"/>
        <v>232</v>
      </c>
      <c r="B232" s="21" t="s">
        <v>11</v>
      </c>
      <c r="C232" s="21"/>
      <c r="D232" s="41"/>
      <c r="E232" s="20"/>
      <c r="F232" s="20"/>
      <c r="G232" s="20"/>
      <c r="H232" s="29">
        <f>I232+J232+K232+L232+M232+N232</f>
        <v>486</v>
      </c>
      <c r="I232" s="29">
        <v>0</v>
      </c>
      <c r="J232" s="29">
        <v>486</v>
      </c>
      <c r="K232" s="29">
        <v>0</v>
      </c>
      <c r="L232" s="29">
        <v>0</v>
      </c>
      <c r="M232" s="29">
        <v>0</v>
      </c>
      <c r="N232" s="29">
        <v>0</v>
      </c>
    </row>
    <row r="233" spans="1:14" ht="31.5">
      <c r="A233" s="40">
        <f t="shared" si="63"/>
        <v>233</v>
      </c>
      <c r="B233" s="21" t="s">
        <v>12</v>
      </c>
      <c r="C233" s="21"/>
      <c r="D233" s="41"/>
      <c r="E233" s="20"/>
      <c r="F233" s="20"/>
      <c r="G233" s="20"/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</row>
    <row r="234" spans="1:14" ht="78.75">
      <c r="A234" s="12">
        <f t="shared" si="63"/>
        <v>234</v>
      </c>
      <c r="B234" s="21" t="s">
        <v>47</v>
      </c>
      <c r="C234" s="30" t="s">
        <v>20</v>
      </c>
      <c r="D234" s="38">
        <f>H235</f>
        <v>5171.91</v>
      </c>
      <c r="E234" s="20"/>
      <c r="F234" s="32">
        <v>2016</v>
      </c>
      <c r="G234" s="32">
        <v>2016</v>
      </c>
      <c r="H234" s="20"/>
      <c r="I234" s="20"/>
      <c r="J234" s="20"/>
      <c r="K234" s="20"/>
      <c r="L234" s="20"/>
      <c r="M234" s="20"/>
      <c r="N234" s="20"/>
    </row>
    <row r="235" spans="1:14" ht="31.5">
      <c r="A235" s="12">
        <f t="shared" si="63"/>
        <v>235</v>
      </c>
      <c r="B235" s="21" t="s">
        <v>46</v>
      </c>
      <c r="C235" s="21"/>
      <c r="D235" s="38"/>
      <c r="E235" s="20"/>
      <c r="F235" s="20"/>
      <c r="G235" s="20"/>
      <c r="H235" s="29">
        <f>I235+J235+K235+L235+M235+N235</f>
        <v>5171.91</v>
      </c>
      <c r="I235" s="29">
        <f t="shared" ref="I235:N235" si="68">I236+I237+I238+I239</f>
        <v>0</v>
      </c>
      <c r="J235" s="29">
        <f t="shared" si="68"/>
        <v>5171.91</v>
      </c>
      <c r="K235" s="29">
        <f t="shared" si="68"/>
        <v>0</v>
      </c>
      <c r="L235" s="29">
        <f t="shared" si="68"/>
        <v>0</v>
      </c>
      <c r="M235" s="29">
        <f t="shared" si="68"/>
        <v>0</v>
      </c>
      <c r="N235" s="29">
        <f t="shared" si="68"/>
        <v>0</v>
      </c>
    </row>
    <row r="236" spans="1:14">
      <c r="A236" s="12">
        <f t="shared" si="63"/>
        <v>236</v>
      </c>
      <c r="B236" s="21" t="s">
        <v>5</v>
      </c>
      <c r="C236" s="21"/>
      <c r="D236" s="32"/>
      <c r="E236" s="20"/>
      <c r="F236" s="20"/>
      <c r="G236" s="20"/>
      <c r="H236" s="29">
        <f>I236+J236+K236+L236+M236+N236</f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</row>
    <row r="237" spans="1:14">
      <c r="A237" s="12">
        <f t="shared" si="63"/>
        <v>237</v>
      </c>
      <c r="B237" s="21" t="s">
        <v>4</v>
      </c>
      <c r="C237" s="21"/>
      <c r="D237" s="32"/>
      <c r="E237" s="20"/>
      <c r="F237" s="20"/>
      <c r="G237" s="20"/>
      <c r="H237" s="29">
        <f>I237+J237+K237+L237+M237+N237</f>
        <v>4901.91</v>
      </c>
      <c r="I237" s="29">
        <v>0</v>
      </c>
      <c r="J237" s="29">
        <v>4901.91</v>
      </c>
      <c r="K237" s="29">
        <v>0</v>
      </c>
      <c r="L237" s="29">
        <v>0</v>
      </c>
      <c r="M237" s="29">
        <v>0</v>
      </c>
      <c r="N237" s="29">
        <v>0</v>
      </c>
    </row>
    <row r="238" spans="1:14">
      <c r="A238" s="12">
        <f t="shared" si="63"/>
        <v>238</v>
      </c>
      <c r="B238" s="21" t="s">
        <v>11</v>
      </c>
      <c r="C238" s="21"/>
      <c r="D238" s="32"/>
      <c r="E238" s="20"/>
      <c r="F238" s="20"/>
      <c r="G238" s="20"/>
      <c r="H238" s="29">
        <f>I238+J238+K238+L238+M238+N238</f>
        <v>270</v>
      </c>
      <c r="I238" s="29">
        <v>0</v>
      </c>
      <c r="J238" s="29">
        <v>270</v>
      </c>
      <c r="K238" s="29">
        <v>0</v>
      </c>
      <c r="L238" s="29">
        <v>0</v>
      </c>
      <c r="M238" s="29">
        <v>0</v>
      </c>
      <c r="N238" s="29">
        <v>0</v>
      </c>
    </row>
    <row r="239" spans="1:14" ht="31.5">
      <c r="A239" s="12">
        <f t="shared" si="63"/>
        <v>239</v>
      </c>
      <c r="B239" s="21" t="s">
        <v>12</v>
      </c>
      <c r="C239" s="21"/>
      <c r="D239" s="22"/>
      <c r="E239" s="20"/>
      <c r="F239" s="20"/>
      <c r="G239" s="20"/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</row>
    <row r="240" spans="1:14" ht="78.75">
      <c r="A240" s="12">
        <f t="shared" si="63"/>
        <v>240</v>
      </c>
      <c r="B240" s="21" t="s">
        <v>49</v>
      </c>
      <c r="C240" s="30" t="s">
        <v>20</v>
      </c>
      <c r="D240" s="38">
        <f>H241</f>
        <v>19543.04</v>
      </c>
      <c r="E240" s="20"/>
      <c r="F240" s="32">
        <v>2016</v>
      </c>
      <c r="G240" s="32">
        <v>2016</v>
      </c>
      <c r="H240" s="20"/>
      <c r="I240" s="20"/>
      <c r="J240" s="20"/>
      <c r="K240" s="20"/>
      <c r="L240" s="20"/>
      <c r="M240" s="20"/>
      <c r="N240" s="20"/>
    </row>
    <row r="241" spans="1:14" ht="31.5">
      <c r="A241" s="12">
        <f t="shared" si="63"/>
        <v>241</v>
      </c>
      <c r="B241" s="21" t="s">
        <v>48</v>
      </c>
      <c r="C241" s="21"/>
      <c r="D241" s="24"/>
      <c r="E241" s="20"/>
      <c r="F241" s="20"/>
      <c r="G241" s="20"/>
      <c r="H241" s="29">
        <f>I241+J241+K241+L241+M241+N241</f>
        <v>19543.04</v>
      </c>
      <c r="I241" s="29">
        <f t="shared" ref="I241:N241" si="69">I242+I243+I244+I245</f>
        <v>0</v>
      </c>
      <c r="J241" s="29">
        <f t="shared" si="69"/>
        <v>19543.04</v>
      </c>
      <c r="K241" s="29">
        <f t="shared" si="69"/>
        <v>0</v>
      </c>
      <c r="L241" s="29">
        <f t="shared" si="69"/>
        <v>0</v>
      </c>
      <c r="M241" s="29">
        <f t="shared" si="69"/>
        <v>0</v>
      </c>
      <c r="N241" s="29">
        <f t="shared" si="69"/>
        <v>0</v>
      </c>
    </row>
    <row r="242" spans="1:14">
      <c r="A242" s="12">
        <f t="shared" si="63"/>
        <v>242</v>
      </c>
      <c r="B242" s="21" t="s">
        <v>5</v>
      </c>
      <c r="C242" s="21"/>
      <c r="D242" s="22"/>
      <c r="E242" s="20"/>
      <c r="F242" s="20"/>
      <c r="G242" s="20"/>
      <c r="H242" s="29">
        <f>I242+J242+K242+L242+M242+N242</f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</row>
    <row r="243" spans="1:14">
      <c r="A243" s="12">
        <f t="shared" si="63"/>
        <v>243</v>
      </c>
      <c r="B243" s="21" t="s">
        <v>4</v>
      </c>
      <c r="C243" s="21"/>
      <c r="D243" s="22"/>
      <c r="E243" s="20"/>
      <c r="F243" s="20"/>
      <c r="G243" s="20"/>
      <c r="H243" s="29">
        <f>I243+J243+K243+L243+M243+N243</f>
        <v>18528.04</v>
      </c>
      <c r="I243" s="29">
        <v>0</v>
      </c>
      <c r="J243" s="29">
        <v>18528.04</v>
      </c>
      <c r="K243" s="29">
        <v>0</v>
      </c>
      <c r="L243" s="29">
        <v>0</v>
      </c>
      <c r="M243" s="29">
        <v>0</v>
      </c>
      <c r="N243" s="29">
        <v>0</v>
      </c>
    </row>
    <row r="244" spans="1:14">
      <c r="A244" s="12">
        <f t="shared" si="63"/>
        <v>244</v>
      </c>
      <c r="B244" s="21" t="s">
        <v>11</v>
      </c>
      <c r="C244" s="21"/>
      <c r="D244" s="22"/>
      <c r="E244" s="20"/>
      <c r="F244" s="20"/>
      <c r="G244" s="20"/>
      <c r="H244" s="29">
        <f>I244+J244+K244+L244+M244+N244</f>
        <v>1015</v>
      </c>
      <c r="I244" s="29">
        <v>0</v>
      </c>
      <c r="J244" s="29">
        <v>1015</v>
      </c>
      <c r="K244" s="29">
        <v>0</v>
      </c>
      <c r="L244" s="29">
        <v>0</v>
      </c>
      <c r="M244" s="29">
        <v>0</v>
      </c>
      <c r="N244" s="29">
        <v>0</v>
      </c>
    </row>
    <row r="245" spans="1:14" ht="31.5">
      <c r="A245" s="12">
        <f t="shared" si="63"/>
        <v>245</v>
      </c>
      <c r="B245" s="21" t="s">
        <v>12</v>
      </c>
      <c r="C245" s="21"/>
      <c r="D245" s="22"/>
      <c r="E245" s="20"/>
      <c r="F245" s="20"/>
      <c r="G245" s="20"/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</row>
    <row r="246" spans="1:14" ht="52.5" customHeight="1">
      <c r="A246" s="12">
        <f t="shared" si="63"/>
        <v>246</v>
      </c>
      <c r="B246" s="25" t="s">
        <v>114</v>
      </c>
      <c r="C246" s="30" t="s">
        <v>34</v>
      </c>
      <c r="D246" s="38">
        <f>H247</f>
        <v>1080</v>
      </c>
      <c r="E246" s="20"/>
      <c r="F246" s="32">
        <v>2018</v>
      </c>
      <c r="G246" s="32">
        <v>2018</v>
      </c>
      <c r="H246" s="20"/>
      <c r="I246" s="20"/>
      <c r="J246" s="20"/>
      <c r="K246" s="20"/>
      <c r="L246" s="20"/>
      <c r="M246" s="20"/>
      <c r="N246" s="20"/>
    </row>
    <row r="247" spans="1:14" ht="31.5">
      <c r="A247" s="12">
        <f t="shared" si="63"/>
        <v>247</v>
      </c>
      <c r="B247" s="21" t="s">
        <v>50</v>
      </c>
      <c r="C247" s="21"/>
      <c r="D247" s="29"/>
      <c r="E247" s="20"/>
      <c r="F247" s="20"/>
      <c r="G247" s="20"/>
      <c r="H247" s="29">
        <f>I247+J247+K247+L247+M247+N247</f>
        <v>1080</v>
      </c>
      <c r="I247" s="29">
        <f t="shared" ref="I247:N247" si="70">I248+I249+I250+I251</f>
        <v>0</v>
      </c>
      <c r="J247" s="29">
        <f t="shared" si="70"/>
        <v>0</v>
      </c>
      <c r="K247" s="29">
        <f t="shared" si="70"/>
        <v>0</v>
      </c>
      <c r="L247" s="29">
        <f t="shared" si="70"/>
        <v>1080</v>
      </c>
      <c r="M247" s="29">
        <f t="shared" si="70"/>
        <v>0</v>
      </c>
      <c r="N247" s="29">
        <f t="shared" si="70"/>
        <v>0</v>
      </c>
    </row>
    <row r="248" spans="1:14">
      <c r="A248" s="12">
        <f t="shared" si="63"/>
        <v>248</v>
      </c>
      <c r="B248" s="21" t="s">
        <v>5</v>
      </c>
      <c r="C248" s="21"/>
      <c r="D248" s="20"/>
      <c r="E248" s="20"/>
      <c r="F248" s="20"/>
      <c r="G248" s="20"/>
      <c r="H248" s="29">
        <f>I248+J248+K248+L248+M248+N248</f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</row>
    <row r="249" spans="1:14">
      <c r="A249" s="12">
        <f t="shared" si="63"/>
        <v>249</v>
      </c>
      <c r="B249" s="21" t="s">
        <v>4</v>
      </c>
      <c r="C249" s="21"/>
      <c r="D249" s="20"/>
      <c r="E249" s="20"/>
      <c r="F249" s="20"/>
      <c r="G249" s="20"/>
      <c r="H249" s="29">
        <f>I249+J249+K249+L249+M249+N249</f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</row>
    <row r="250" spans="1:14">
      <c r="A250" s="12">
        <f t="shared" si="63"/>
        <v>250</v>
      </c>
      <c r="B250" s="21" t="s">
        <v>11</v>
      </c>
      <c r="C250" s="21"/>
      <c r="D250" s="20"/>
      <c r="E250" s="20"/>
      <c r="F250" s="20"/>
      <c r="G250" s="20"/>
      <c r="H250" s="29">
        <f>I250+J250+K250+L250+M250+N250</f>
        <v>1080</v>
      </c>
      <c r="I250" s="29">
        <v>0</v>
      </c>
      <c r="J250" s="29">
        <v>0</v>
      </c>
      <c r="K250" s="29">
        <v>0</v>
      </c>
      <c r="L250" s="29">
        <v>1080</v>
      </c>
      <c r="M250" s="29">
        <v>0</v>
      </c>
      <c r="N250" s="29">
        <v>0</v>
      </c>
    </row>
    <row r="251" spans="1:14" ht="31.5">
      <c r="A251" s="12">
        <f t="shared" si="63"/>
        <v>251</v>
      </c>
      <c r="B251" s="21" t="s">
        <v>12</v>
      </c>
      <c r="C251" s="21"/>
      <c r="D251" s="20"/>
      <c r="E251" s="20"/>
      <c r="F251" s="20"/>
      <c r="G251" s="20"/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</row>
    <row r="252" spans="1:14" ht="78.75">
      <c r="A252" s="12">
        <f t="shared" si="63"/>
        <v>252</v>
      </c>
      <c r="B252" s="21" t="s">
        <v>52</v>
      </c>
      <c r="C252" s="30" t="s">
        <v>53</v>
      </c>
      <c r="D252" s="38">
        <f>H253</f>
        <v>2618.3000000000002</v>
      </c>
      <c r="E252" s="20"/>
      <c r="F252" s="32">
        <v>2015</v>
      </c>
      <c r="G252" s="32">
        <v>2015</v>
      </c>
      <c r="H252" s="20"/>
      <c r="I252" s="20"/>
      <c r="J252" s="20"/>
      <c r="K252" s="20"/>
      <c r="L252" s="20"/>
      <c r="M252" s="20"/>
      <c r="N252" s="20"/>
    </row>
    <row r="253" spans="1:14" ht="31.5">
      <c r="A253" s="12">
        <f t="shared" si="63"/>
        <v>253</v>
      </c>
      <c r="B253" s="21" t="s">
        <v>51</v>
      </c>
      <c r="C253" s="21"/>
      <c r="D253" s="29"/>
      <c r="E253" s="20"/>
      <c r="F253" s="20"/>
      <c r="G253" s="20"/>
      <c r="H253" s="29">
        <f>I253+J253+K253+L253+M253+N253</f>
        <v>2618.3000000000002</v>
      </c>
      <c r="I253" s="29">
        <f t="shared" ref="I253:N253" si="71">I254+I255+I256+I257</f>
        <v>2618.3000000000002</v>
      </c>
      <c r="J253" s="29">
        <f t="shared" si="71"/>
        <v>0</v>
      </c>
      <c r="K253" s="29">
        <f t="shared" si="71"/>
        <v>0</v>
      </c>
      <c r="L253" s="29">
        <f t="shared" si="71"/>
        <v>0</v>
      </c>
      <c r="M253" s="29">
        <f t="shared" si="71"/>
        <v>0</v>
      </c>
      <c r="N253" s="29">
        <f t="shared" si="71"/>
        <v>0</v>
      </c>
    </row>
    <row r="254" spans="1:14">
      <c r="A254" s="12">
        <f t="shared" si="63"/>
        <v>254</v>
      </c>
      <c r="B254" s="21" t="s">
        <v>5</v>
      </c>
      <c r="C254" s="21"/>
      <c r="D254" s="20"/>
      <c r="E254" s="20"/>
      <c r="F254" s="20"/>
      <c r="G254" s="20"/>
      <c r="H254" s="29">
        <f>I254+J254+K254+L254+M254+N254</f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</row>
    <row r="255" spans="1:14">
      <c r="A255" s="40">
        <f t="shared" si="63"/>
        <v>255</v>
      </c>
      <c r="B255" s="21" t="s">
        <v>4</v>
      </c>
      <c r="C255" s="21"/>
      <c r="D255" s="20"/>
      <c r="E255" s="20"/>
      <c r="F255" s="20"/>
      <c r="G255" s="20"/>
      <c r="H255" s="29">
        <f>I255+J255+K255+L255+M255+N255</f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</row>
    <row r="256" spans="1:14">
      <c r="A256" s="12">
        <f t="shared" si="63"/>
        <v>256</v>
      </c>
      <c r="B256" s="21" t="s">
        <v>11</v>
      </c>
      <c r="C256" s="21"/>
      <c r="D256" s="20"/>
      <c r="E256" s="20"/>
      <c r="F256" s="20"/>
      <c r="G256" s="20"/>
      <c r="H256" s="29">
        <f>I256+J256+K256+L256+M256+N256</f>
        <v>2618.3000000000002</v>
      </c>
      <c r="I256" s="29">
        <v>2618.3000000000002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</row>
    <row r="257" spans="1:14" ht="31.5">
      <c r="A257" s="12">
        <f t="shared" si="63"/>
        <v>257</v>
      </c>
      <c r="B257" s="21" t="s">
        <v>12</v>
      </c>
      <c r="C257" s="21"/>
      <c r="D257" s="20"/>
      <c r="E257" s="20"/>
      <c r="F257" s="20"/>
      <c r="G257" s="20"/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</row>
    <row r="258" spans="1:14" ht="93" customHeight="1">
      <c r="A258" s="12">
        <f t="shared" si="63"/>
        <v>258</v>
      </c>
      <c r="B258" s="21" t="s">
        <v>123</v>
      </c>
      <c r="C258" s="30" t="s">
        <v>91</v>
      </c>
      <c r="D258" s="38">
        <f>H259</f>
        <v>7000</v>
      </c>
      <c r="E258" s="20"/>
      <c r="F258" s="32">
        <v>2016</v>
      </c>
      <c r="G258" s="32">
        <v>2016</v>
      </c>
      <c r="H258" s="20"/>
      <c r="I258" s="20"/>
      <c r="J258" s="20"/>
      <c r="K258" s="20"/>
      <c r="L258" s="20"/>
      <c r="M258" s="20"/>
      <c r="N258" s="20"/>
    </row>
    <row r="259" spans="1:14" ht="31.5">
      <c r="A259" s="12">
        <f t="shared" si="63"/>
        <v>259</v>
      </c>
      <c r="B259" s="21" t="s">
        <v>54</v>
      </c>
      <c r="C259" s="21"/>
      <c r="D259" s="29"/>
      <c r="E259" s="20"/>
      <c r="F259" s="20"/>
      <c r="G259" s="20"/>
      <c r="H259" s="29">
        <f>I259+J259+K259+L259+M259+N259</f>
        <v>7000</v>
      </c>
      <c r="I259" s="29">
        <f t="shared" ref="I259:N259" si="72">I260+I261+I262+I263</f>
        <v>0</v>
      </c>
      <c r="J259" s="29">
        <f t="shared" si="72"/>
        <v>7000</v>
      </c>
      <c r="K259" s="29">
        <f t="shared" si="72"/>
        <v>0</v>
      </c>
      <c r="L259" s="29">
        <f t="shared" si="72"/>
        <v>0</v>
      </c>
      <c r="M259" s="29">
        <f t="shared" si="72"/>
        <v>0</v>
      </c>
      <c r="N259" s="29">
        <f t="shared" si="72"/>
        <v>0</v>
      </c>
    </row>
    <row r="260" spans="1:14">
      <c r="A260" s="12">
        <f t="shared" si="63"/>
        <v>260</v>
      </c>
      <c r="B260" s="21" t="s">
        <v>5</v>
      </c>
      <c r="C260" s="21"/>
      <c r="D260" s="20"/>
      <c r="E260" s="20"/>
      <c r="F260" s="20"/>
      <c r="G260" s="20"/>
      <c r="H260" s="29">
        <f>I260+J260+K260+L260+M260+N260</f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</row>
    <row r="261" spans="1:14">
      <c r="A261" s="12">
        <f t="shared" si="63"/>
        <v>261</v>
      </c>
      <c r="B261" s="21" t="s">
        <v>4</v>
      </c>
      <c r="C261" s="21"/>
      <c r="D261" s="20"/>
      <c r="E261" s="20"/>
      <c r="F261" s="20"/>
      <c r="G261" s="20"/>
      <c r="H261" s="29">
        <f>I261+J261+K261+L261+M261+N261</f>
        <v>6650</v>
      </c>
      <c r="I261" s="29">
        <v>0</v>
      </c>
      <c r="J261" s="29">
        <v>6650</v>
      </c>
      <c r="K261" s="29">
        <v>0</v>
      </c>
      <c r="L261" s="29">
        <v>0</v>
      </c>
      <c r="M261" s="29">
        <v>0</v>
      </c>
      <c r="N261" s="29">
        <v>0</v>
      </c>
    </row>
    <row r="262" spans="1:14">
      <c r="A262" s="12">
        <f t="shared" si="63"/>
        <v>262</v>
      </c>
      <c r="B262" s="21" t="s">
        <v>11</v>
      </c>
      <c r="C262" s="21"/>
      <c r="D262" s="20"/>
      <c r="E262" s="20"/>
      <c r="F262" s="20"/>
      <c r="G262" s="20"/>
      <c r="H262" s="29">
        <f>I262+J262+K262+L262+M262+N262</f>
        <v>350</v>
      </c>
      <c r="I262" s="29">
        <v>0</v>
      </c>
      <c r="J262" s="29">
        <v>350</v>
      </c>
      <c r="K262" s="29">
        <v>0</v>
      </c>
      <c r="L262" s="29">
        <v>0</v>
      </c>
      <c r="M262" s="29">
        <v>0</v>
      </c>
      <c r="N262" s="29">
        <v>0</v>
      </c>
    </row>
    <row r="263" spans="1:14" ht="31.5">
      <c r="A263" s="12">
        <f t="shared" si="63"/>
        <v>263</v>
      </c>
      <c r="B263" s="35" t="s">
        <v>12</v>
      </c>
      <c r="C263" s="35"/>
      <c r="D263" s="36"/>
      <c r="E263" s="36"/>
      <c r="F263" s="36"/>
      <c r="G263" s="36"/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</row>
    <row r="264" spans="1:14" ht="78.75">
      <c r="A264" s="12">
        <f t="shared" si="63"/>
        <v>264</v>
      </c>
      <c r="B264" s="21" t="s">
        <v>119</v>
      </c>
      <c r="C264" s="30" t="s">
        <v>31</v>
      </c>
      <c r="D264" s="38">
        <f>H265</f>
        <v>1471.8</v>
      </c>
      <c r="E264" s="20"/>
      <c r="F264" s="32">
        <v>2015</v>
      </c>
      <c r="G264" s="32">
        <v>2015</v>
      </c>
      <c r="H264" s="20"/>
      <c r="I264" s="20"/>
      <c r="J264" s="20"/>
      <c r="K264" s="20"/>
      <c r="L264" s="20"/>
      <c r="M264" s="20"/>
      <c r="N264" s="20"/>
    </row>
    <row r="265" spans="1:14" ht="31.5">
      <c r="A265" s="12">
        <f t="shared" si="63"/>
        <v>265</v>
      </c>
      <c r="B265" s="21" t="s">
        <v>55</v>
      </c>
      <c r="C265" s="21"/>
      <c r="D265" s="29"/>
      <c r="E265" s="20"/>
      <c r="F265" s="20"/>
      <c r="G265" s="20"/>
      <c r="H265" s="29">
        <f>I265+J265+K265+L265+M265+N265</f>
        <v>1471.8</v>
      </c>
      <c r="I265" s="29">
        <f t="shared" ref="I265:N265" si="73">I266+I267+I268+I269</f>
        <v>1471.8</v>
      </c>
      <c r="J265" s="29">
        <f t="shared" si="73"/>
        <v>0</v>
      </c>
      <c r="K265" s="29">
        <f t="shared" si="73"/>
        <v>0</v>
      </c>
      <c r="L265" s="29">
        <f t="shared" si="73"/>
        <v>0</v>
      </c>
      <c r="M265" s="29">
        <f t="shared" si="73"/>
        <v>0</v>
      </c>
      <c r="N265" s="29">
        <f t="shared" si="73"/>
        <v>0</v>
      </c>
    </row>
    <row r="266" spans="1:14">
      <c r="A266" s="12">
        <f t="shared" si="63"/>
        <v>266</v>
      </c>
      <c r="B266" s="21" t="s">
        <v>5</v>
      </c>
      <c r="C266" s="21"/>
      <c r="D266" s="20"/>
      <c r="E266" s="20"/>
      <c r="F266" s="20"/>
      <c r="G266" s="20"/>
      <c r="H266" s="29">
        <f>I266+J266+K266+L266+M266+N266</f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</row>
    <row r="267" spans="1:14">
      <c r="A267" s="12">
        <f t="shared" si="63"/>
        <v>267</v>
      </c>
      <c r="B267" s="21" t="s">
        <v>4</v>
      </c>
      <c r="C267" s="21"/>
      <c r="D267" s="20"/>
      <c r="E267" s="20"/>
      <c r="F267" s="20"/>
      <c r="G267" s="20"/>
      <c r="H267" s="29">
        <f>I267+J267+K267+L267+M267+N267</f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</row>
    <row r="268" spans="1:14">
      <c r="A268" s="12">
        <f t="shared" si="63"/>
        <v>268</v>
      </c>
      <c r="B268" s="21" t="s">
        <v>11</v>
      </c>
      <c r="C268" s="21"/>
      <c r="D268" s="20"/>
      <c r="E268" s="20"/>
      <c r="F268" s="20"/>
      <c r="G268" s="20"/>
      <c r="H268" s="29">
        <f>I268+J268+K268+L268+M268+N268</f>
        <v>1471.8</v>
      </c>
      <c r="I268" s="29">
        <v>1471.8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</row>
    <row r="269" spans="1:14" ht="31.5">
      <c r="A269" s="12">
        <f t="shared" si="63"/>
        <v>269</v>
      </c>
      <c r="B269" s="21" t="s">
        <v>12</v>
      </c>
      <c r="C269" s="21"/>
      <c r="D269" s="20"/>
      <c r="E269" s="20"/>
      <c r="F269" s="20"/>
      <c r="G269" s="20"/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</row>
    <row r="270" spans="1:14" ht="99.75" customHeight="1">
      <c r="A270" s="12">
        <f t="shared" si="63"/>
        <v>270</v>
      </c>
      <c r="B270" s="25" t="s">
        <v>142</v>
      </c>
      <c r="C270" s="30" t="s">
        <v>57</v>
      </c>
      <c r="D270" s="38">
        <f>H271</f>
        <v>345</v>
      </c>
      <c r="E270" s="20"/>
      <c r="F270" s="32">
        <v>2015</v>
      </c>
      <c r="G270" s="32">
        <v>2015</v>
      </c>
      <c r="H270" s="20"/>
      <c r="I270" s="20"/>
      <c r="J270" s="20"/>
      <c r="K270" s="20"/>
      <c r="L270" s="20"/>
      <c r="M270" s="20"/>
      <c r="N270" s="20"/>
    </row>
    <row r="271" spans="1:14" ht="31.5">
      <c r="A271" s="12">
        <f t="shared" ref="A271:A305" si="74">A270+1</f>
        <v>271</v>
      </c>
      <c r="B271" s="21" t="s">
        <v>56</v>
      </c>
      <c r="C271" s="21"/>
      <c r="D271" s="29"/>
      <c r="E271" s="20"/>
      <c r="F271" s="20"/>
      <c r="G271" s="20"/>
      <c r="H271" s="29">
        <f>I271+J271+K271+L271+M271+N271</f>
        <v>345</v>
      </c>
      <c r="I271" s="29">
        <f t="shared" ref="I271:N271" si="75">I272+I273+I274+I275</f>
        <v>345</v>
      </c>
      <c r="J271" s="29">
        <f t="shared" si="75"/>
        <v>0</v>
      </c>
      <c r="K271" s="29">
        <f t="shared" si="75"/>
        <v>0</v>
      </c>
      <c r="L271" s="29">
        <f t="shared" si="75"/>
        <v>0</v>
      </c>
      <c r="M271" s="29">
        <f t="shared" si="75"/>
        <v>0</v>
      </c>
      <c r="N271" s="29">
        <f t="shared" si="75"/>
        <v>0</v>
      </c>
    </row>
    <row r="272" spans="1:14">
      <c r="A272" s="12">
        <f t="shared" si="74"/>
        <v>272</v>
      </c>
      <c r="B272" s="21" t="s">
        <v>5</v>
      </c>
      <c r="C272" s="21"/>
      <c r="D272" s="20"/>
      <c r="E272" s="20"/>
      <c r="F272" s="20"/>
      <c r="G272" s="20"/>
      <c r="H272" s="29">
        <f>I272+J272+K272+L272+M272+N272</f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</row>
    <row r="273" spans="1:14">
      <c r="A273" s="12">
        <f t="shared" si="74"/>
        <v>273</v>
      </c>
      <c r="B273" s="21" t="s">
        <v>4</v>
      </c>
      <c r="C273" s="21"/>
      <c r="D273" s="20"/>
      <c r="E273" s="20"/>
      <c r="F273" s="20"/>
      <c r="G273" s="20"/>
      <c r="H273" s="29">
        <f>I273+J273+K273+L273+M273+N273</f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</row>
    <row r="274" spans="1:14">
      <c r="A274" s="12">
        <f t="shared" si="74"/>
        <v>274</v>
      </c>
      <c r="B274" s="21" t="s">
        <v>11</v>
      </c>
      <c r="C274" s="21"/>
      <c r="D274" s="20"/>
      <c r="E274" s="20"/>
      <c r="F274" s="20"/>
      <c r="G274" s="20"/>
      <c r="H274" s="29">
        <f>I274+J274+K274+L274+M274+N274</f>
        <v>345</v>
      </c>
      <c r="I274" s="29">
        <v>345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</row>
    <row r="275" spans="1:14" ht="31.5">
      <c r="A275" s="12">
        <f t="shared" si="74"/>
        <v>275</v>
      </c>
      <c r="B275" s="21" t="s">
        <v>12</v>
      </c>
      <c r="C275" s="21"/>
      <c r="D275" s="20"/>
      <c r="E275" s="20"/>
      <c r="F275" s="20"/>
      <c r="G275" s="20"/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</row>
    <row r="276" spans="1:14" ht="78.75">
      <c r="A276" s="40">
        <f t="shared" si="74"/>
        <v>276</v>
      </c>
      <c r="B276" s="21" t="s">
        <v>59</v>
      </c>
      <c r="C276" s="30" t="s">
        <v>20</v>
      </c>
      <c r="D276" s="38">
        <f>H277</f>
        <v>2577.21</v>
      </c>
      <c r="E276" s="20"/>
      <c r="F276" s="32">
        <v>2016</v>
      </c>
      <c r="G276" s="32">
        <v>2016</v>
      </c>
      <c r="H276" s="20"/>
      <c r="I276" s="20"/>
      <c r="J276" s="20"/>
      <c r="K276" s="20"/>
      <c r="L276" s="20"/>
      <c r="M276" s="20"/>
      <c r="N276" s="20"/>
    </row>
    <row r="277" spans="1:14" ht="31.5">
      <c r="A277" s="12">
        <f t="shared" si="74"/>
        <v>277</v>
      </c>
      <c r="B277" s="21" t="s">
        <v>58</v>
      </c>
      <c r="C277" s="21"/>
      <c r="D277" s="29"/>
      <c r="E277" s="20"/>
      <c r="F277" s="20"/>
      <c r="G277" s="20"/>
      <c r="H277" s="29">
        <f>I277+J277+K277+L277+M277+N277</f>
        <v>2577.21</v>
      </c>
      <c r="I277" s="29">
        <f t="shared" ref="I277:N277" si="76">I278+I279+I280+I281</f>
        <v>0</v>
      </c>
      <c r="J277" s="29">
        <f t="shared" si="76"/>
        <v>2577.21</v>
      </c>
      <c r="K277" s="29">
        <f t="shared" si="76"/>
        <v>0</v>
      </c>
      <c r="L277" s="29">
        <f t="shared" si="76"/>
        <v>0</v>
      </c>
      <c r="M277" s="29">
        <f t="shared" si="76"/>
        <v>0</v>
      </c>
      <c r="N277" s="29">
        <f t="shared" si="76"/>
        <v>0</v>
      </c>
    </row>
    <row r="278" spans="1:14">
      <c r="A278" s="12">
        <f t="shared" si="74"/>
        <v>278</v>
      </c>
      <c r="B278" s="21" t="s">
        <v>5</v>
      </c>
      <c r="C278" s="21"/>
      <c r="D278" s="20"/>
      <c r="E278" s="20"/>
      <c r="F278" s="20"/>
      <c r="G278" s="20"/>
      <c r="H278" s="29">
        <f>I278+J278+K278+L278+M278+N278</f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</row>
    <row r="279" spans="1:14">
      <c r="A279" s="12">
        <f t="shared" si="74"/>
        <v>279</v>
      </c>
      <c r="B279" s="21" t="s">
        <v>4</v>
      </c>
      <c r="C279" s="21"/>
      <c r="D279" s="20"/>
      <c r="E279" s="20"/>
      <c r="F279" s="20"/>
      <c r="G279" s="20"/>
      <c r="H279" s="29">
        <f>I279+J279+K279+L279+M279+N279</f>
        <v>2442.21</v>
      </c>
      <c r="I279" s="29">
        <v>0</v>
      </c>
      <c r="J279" s="29">
        <v>2442.21</v>
      </c>
      <c r="K279" s="29">
        <v>0</v>
      </c>
      <c r="L279" s="29">
        <v>0</v>
      </c>
      <c r="M279" s="29">
        <v>0</v>
      </c>
      <c r="N279" s="29">
        <v>0</v>
      </c>
    </row>
    <row r="280" spans="1:14">
      <c r="A280" s="12">
        <f t="shared" si="74"/>
        <v>280</v>
      </c>
      <c r="B280" s="21" t="s">
        <v>11</v>
      </c>
      <c r="C280" s="21"/>
      <c r="D280" s="20"/>
      <c r="E280" s="20"/>
      <c r="F280" s="20"/>
      <c r="G280" s="20"/>
      <c r="H280" s="29">
        <f>I280+J280+K280+L280+M280+N280</f>
        <v>135</v>
      </c>
      <c r="I280" s="29">
        <v>0</v>
      </c>
      <c r="J280" s="29">
        <v>135</v>
      </c>
      <c r="K280" s="29">
        <v>0</v>
      </c>
      <c r="L280" s="29">
        <v>0</v>
      </c>
      <c r="M280" s="29">
        <v>0</v>
      </c>
      <c r="N280" s="29">
        <v>0</v>
      </c>
    </row>
    <row r="281" spans="1:14" ht="31.5">
      <c r="A281" s="12">
        <f t="shared" si="74"/>
        <v>281</v>
      </c>
      <c r="B281" s="21" t="s">
        <v>12</v>
      </c>
      <c r="C281" s="21"/>
      <c r="D281" s="20"/>
      <c r="E281" s="20"/>
      <c r="F281" s="20"/>
      <c r="G281" s="20"/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</row>
    <row r="282" spans="1:14" ht="63">
      <c r="A282" s="12">
        <f t="shared" si="74"/>
        <v>282</v>
      </c>
      <c r="B282" s="21" t="s">
        <v>61</v>
      </c>
      <c r="C282" s="30" t="s">
        <v>41</v>
      </c>
      <c r="D282" s="38">
        <f>H283</f>
        <v>3271.96</v>
      </c>
      <c r="E282" s="20"/>
      <c r="F282" s="32">
        <v>2016</v>
      </c>
      <c r="G282" s="32">
        <v>2016</v>
      </c>
      <c r="H282" s="20"/>
      <c r="I282" s="20"/>
      <c r="J282" s="20"/>
      <c r="K282" s="20"/>
      <c r="L282" s="20"/>
      <c r="M282" s="20"/>
      <c r="N282" s="20"/>
    </row>
    <row r="283" spans="1:14" ht="31.5">
      <c r="A283" s="12">
        <f t="shared" si="74"/>
        <v>283</v>
      </c>
      <c r="B283" s="21" t="s">
        <v>60</v>
      </c>
      <c r="C283" s="21"/>
      <c r="D283" s="29"/>
      <c r="E283" s="20"/>
      <c r="F283" s="20"/>
      <c r="G283" s="20"/>
      <c r="H283" s="29">
        <f>I283+J283+K283+L283+M283+N283</f>
        <v>3271.96</v>
      </c>
      <c r="I283" s="29">
        <f t="shared" ref="I283:N283" si="77">I284+I285+I286+I287</f>
        <v>0</v>
      </c>
      <c r="J283" s="29">
        <f t="shared" si="77"/>
        <v>3271.96</v>
      </c>
      <c r="K283" s="29">
        <f t="shared" si="77"/>
        <v>0</v>
      </c>
      <c r="L283" s="29">
        <f t="shared" si="77"/>
        <v>0</v>
      </c>
      <c r="M283" s="29">
        <f t="shared" si="77"/>
        <v>0</v>
      </c>
      <c r="N283" s="29">
        <f t="shared" si="77"/>
        <v>0</v>
      </c>
    </row>
    <row r="284" spans="1:14">
      <c r="A284" s="12">
        <f t="shared" si="74"/>
        <v>284</v>
      </c>
      <c r="B284" s="21" t="s">
        <v>5</v>
      </c>
      <c r="C284" s="21"/>
      <c r="D284" s="20"/>
      <c r="E284" s="20"/>
      <c r="F284" s="20"/>
      <c r="G284" s="20"/>
      <c r="H284" s="29">
        <f>I284+J284+K284+L284+M284+N284</f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</row>
    <row r="285" spans="1:14">
      <c r="A285" s="12">
        <f t="shared" si="74"/>
        <v>285</v>
      </c>
      <c r="B285" s="21" t="s">
        <v>4</v>
      </c>
      <c r="C285" s="21"/>
      <c r="D285" s="20"/>
      <c r="E285" s="20"/>
      <c r="F285" s="20"/>
      <c r="G285" s="20"/>
      <c r="H285" s="29">
        <f>I285+J285+K285+L285+M285+N285</f>
        <v>3166.96</v>
      </c>
      <c r="I285" s="29">
        <v>0</v>
      </c>
      <c r="J285" s="29">
        <v>3166.96</v>
      </c>
      <c r="K285" s="29">
        <v>0</v>
      </c>
      <c r="L285" s="29">
        <v>0</v>
      </c>
      <c r="M285" s="29">
        <v>0</v>
      </c>
      <c r="N285" s="29">
        <v>0</v>
      </c>
    </row>
    <row r="286" spans="1:14">
      <c r="A286" s="12">
        <f t="shared" si="74"/>
        <v>286</v>
      </c>
      <c r="B286" s="21" t="s">
        <v>11</v>
      </c>
      <c r="C286" s="21"/>
      <c r="D286" s="20"/>
      <c r="E286" s="20"/>
      <c r="F286" s="20"/>
      <c r="G286" s="20"/>
      <c r="H286" s="29">
        <f>I286+J286+K286+L286+M286+N286</f>
        <v>105</v>
      </c>
      <c r="I286" s="29">
        <v>0</v>
      </c>
      <c r="J286" s="29">
        <v>105</v>
      </c>
      <c r="K286" s="29">
        <v>0</v>
      </c>
      <c r="L286" s="29">
        <v>0</v>
      </c>
      <c r="M286" s="29">
        <v>0</v>
      </c>
      <c r="N286" s="29">
        <v>0</v>
      </c>
    </row>
    <row r="287" spans="1:14" ht="31.5">
      <c r="A287" s="12">
        <f t="shared" si="74"/>
        <v>287</v>
      </c>
      <c r="B287" s="21" t="s">
        <v>12</v>
      </c>
      <c r="C287" s="21"/>
      <c r="D287" s="20"/>
      <c r="E287" s="20"/>
      <c r="F287" s="20"/>
      <c r="G287" s="20"/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</row>
    <row r="288" spans="1:14" ht="63">
      <c r="A288" s="12">
        <f t="shared" si="74"/>
        <v>288</v>
      </c>
      <c r="B288" s="21" t="s">
        <v>63</v>
      </c>
      <c r="C288" s="30" t="s">
        <v>20</v>
      </c>
      <c r="D288" s="38">
        <f>H289</f>
        <v>18665.32</v>
      </c>
      <c r="E288" s="20"/>
      <c r="F288" s="32">
        <v>2016</v>
      </c>
      <c r="G288" s="32">
        <v>2016</v>
      </c>
      <c r="H288" s="20"/>
      <c r="I288" s="20"/>
      <c r="J288" s="20"/>
      <c r="K288" s="20"/>
      <c r="L288" s="20"/>
      <c r="M288" s="20"/>
      <c r="N288" s="20"/>
    </row>
    <row r="289" spans="1:14" ht="31.5">
      <c r="A289" s="12">
        <f t="shared" si="74"/>
        <v>289</v>
      </c>
      <c r="B289" s="21" t="s">
        <v>62</v>
      </c>
      <c r="C289" s="21"/>
      <c r="D289" s="29"/>
      <c r="E289" s="20"/>
      <c r="F289" s="20"/>
      <c r="G289" s="20"/>
      <c r="H289" s="29">
        <f>I289+J289+K289+L289+M289+N289</f>
        <v>18665.32</v>
      </c>
      <c r="I289" s="29">
        <f t="shared" ref="I289:N289" si="78">I290+I291+I292+I293</f>
        <v>0</v>
      </c>
      <c r="J289" s="29">
        <f t="shared" si="78"/>
        <v>18665.32</v>
      </c>
      <c r="K289" s="29">
        <f t="shared" si="78"/>
        <v>0</v>
      </c>
      <c r="L289" s="29">
        <f t="shared" si="78"/>
        <v>0</v>
      </c>
      <c r="M289" s="29">
        <f t="shared" si="78"/>
        <v>0</v>
      </c>
      <c r="N289" s="29">
        <f t="shared" si="78"/>
        <v>0</v>
      </c>
    </row>
    <row r="290" spans="1:14">
      <c r="A290" s="12">
        <f t="shared" si="74"/>
        <v>290</v>
      </c>
      <c r="B290" s="21" t="s">
        <v>5</v>
      </c>
      <c r="C290" s="21"/>
      <c r="D290" s="20"/>
      <c r="E290" s="20"/>
      <c r="F290" s="20"/>
      <c r="G290" s="20"/>
      <c r="H290" s="29">
        <f>I290+J290+K290+L290+M290+N290</f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</row>
    <row r="291" spans="1:14">
      <c r="A291" s="12">
        <f t="shared" si="74"/>
        <v>291</v>
      </c>
      <c r="B291" s="21" t="s">
        <v>4</v>
      </c>
      <c r="C291" s="21"/>
      <c r="D291" s="20"/>
      <c r="E291" s="20"/>
      <c r="F291" s="20"/>
      <c r="G291" s="20"/>
      <c r="H291" s="29">
        <f>I291+J291+K291+L291+M291+N291</f>
        <v>17725.32</v>
      </c>
      <c r="I291" s="29">
        <v>0</v>
      </c>
      <c r="J291" s="29">
        <v>17725.32</v>
      </c>
      <c r="K291" s="29">
        <v>0</v>
      </c>
      <c r="L291" s="29">
        <v>0</v>
      </c>
      <c r="M291" s="29">
        <v>0</v>
      </c>
      <c r="N291" s="29">
        <v>0</v>
      </c>
    </row>
    <row r="292" spans="1:14">
      <c r="A292" s="12">
        <f t="shared" si="74"/>
        <v>292</v>
      </c>
      <c r="B292" s="21" t="s">
        <v>11</v>
      </c>
      <c r="C292" s="21"/>
      <c r="D292" s="20"/>
      <c r="E292" s="20"/>
      <c r="F292" s="20"/>
      <c r="G292" s="20"/>
      <c r="H292" s="29">
        <f>I292+J292+K292+L292+M292+N292</f>
        <v>940</v>
      </c>
      <c r="I292" s="29">
        <v>0</v>
      </c>
      <c r="J292" s="29">
        <v>940</v>
      </c>
      <c r="K292" s="29">
        <v>0</v>
      </c>
      <c r="L292" s="29">
        <v>0</v>
      </c>
      <c r="M292" s="29">
        <v>0</v>
      </c>
      <c r="N292" s="29">
        <v>0</v>
      </c>
    </row>
    <row r="293" spans="1:14" ht="31.5">
      <c r="A293" s="12">
        <f t="shared" si="74"/>
        <v>293</v>
      </c>
      <c r="B293" s="21" t="s">
        <v>12</v>
      </c>
      <c r="C293" s="21"/>
      <c r="D293" s="20"/>
      <c r="E293" s="20"/>
      <c r="F293" s="20"/>
      <c r="G293" s="20"/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</row>
    <row r="294" spans="1:14" ht="63">
      <c r="A294" s="12">
        <f t="shared" si="74"/>
        <v>294</v>
      </c>
      <c r="B294" s="21" t="s">
        <v>65</v>
      </c>
      <c r="C294" s="30" t="s">
        <v>20</v>
      </c>
      <c r="D294" s="38">
        <f>H295</f>
        <v>4424.75</v>
      </c>
      <c r="E294" s="20"/>
      <c r="F294" s="32">
        <v>2016</v>
      </c>
      <c r="G294" s="32">
        <v>2016</v>
      </c>
      <c r="H294" s="20"/>
      <c r="I294" s="20"/>
      <c r="J294" s="20"/>
      <c r="K294" s="20"/>
      <c r="L294" s="20"/>
      <c r="M294" s="20"/>
      <c r="N294" s="20"/>
    </row>
    <row r="295" spans="1:14" ht="31.5">
      <c r="A295" s="12">
        <f t="shared" si="74"/>
        <v>295</v>
      </c>
      <c r="B295" s="21" t="s">
        <v>64</v>
      </c>
      <c r="C295" s="21"/>
      <c r="D295" s="29"/>
      <c r="E295" s="20"/>
      <c r="F295" s="20"/>
      <c r="G295" s="20"/>
      <c r="H295" s="29">
        <f>I295+J295+K295+L295+M295+N295</f>
        <v>4424.75</v>
      </c>
      <c r="I295" s="29">
        <f t="shared" ref="I295:N295" si="79">I296+I297+I298+I299</f>
        <v>0</v>
      </c>
      <c r="J295" s="29">
        <f t="shared" si="79"/>
        <v>4424.75</v>
      </c>
      <c r="K295" s="29">
        <f t="shared" si="79"/>
        <v>0</v>
      </c>
      <c r="L295" s="29">
        <f t="shared" si="79"/>
        <v>0</v>
      </c>
      <c r="M295" s="29">
        <f t="shared" si="79"/>
        <v>0</v>
      </c>
      <c r="N295" s="29">
        <f t="shared" si="79"/>
        <v>0</v>
      </c>
    </row>
    <row r="296" spans="1:14">
      <c r="A296" s="12">
        <f t="shared" si="74"/>
        <v>296</v>
      </c>
      <c r="B296" s="21" t="s">
        <v>5</v>
      </c>
      <c r="C296" s="21"/>
      <c r="D296" s="20"/>
      <c r="E296" s="20"/>
      <c r="F296" s="20"/>
      <c r="G296" s="20"/>
      <c r="H296" s="29">
        <f>I296+J296+K296+L296+M296+N296</f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</row>
    <row r="297" spans="1:14">
      <c r="A297" s="12">
        <f t="shared" si="74"/>
        <v>297</v>
      </c>
      <c r="B297" s="21" t="s">
        <v>4</v>
      </c>
      <c r="C297" s="21"/>
      <c r="D297" s="20"/>
      <c r="E297" s="20"/>
      <c r="F297" s="20"/>
      <c r="G297" s="20"/>
      <c r="H297" s="29">
        <f>I297+J297+K297+L297+M297+N297</f>
        <v>4201.75</v>
      </c>
      <c r="I297" s="29">
        <v>0</v>
      </c>
      <c r="J297" s="29">
        <v>4201.75</v>
      </c>
      <c r="K297" s="29">
        <v>0</v>
      </c>
      <c r="L297" s="29">
        <v>0</v>
      </c>
      <c r="M297" s="29">
        <v>0</v>
      </c>
      <c r="N297" s="29">
        <v>0</v>
      </c>
    </row>
    <row r="298" spans="1:14">
      <c r="A298" s="12">
        <f t="shared" si="74"/>
        <v>298</v>
      </c>
      <c r="B298" s="21" t="s">
        <v>11</v>
      </c>
      <c r="C298" s="21"/>
      <c r="D298" s="20"/>
      <c r="E298" s="20"/>
      <c r="F298" s="20"/>
      <c r="G298" s="20"/>
      <c r="H298" s="29">
        <f>I298+J298+K298+L298+M298+N298</f>
        <v>223</v>
      </c>
      <c r="I298" s="29">
        <v>0</v>
      </c>
      <c r="J298" s="29">
        <v>223</v>
      </c>
      <c r="K298" s="29">
        <v>0</v>
      </c>
      <c r="L298" s="29">
        <v>0</v>
      </c>
      <c r="M298" s="29">
        <v>0</v>
      </c>
      <c r="N298" s="29">
        <v>0</v>
      </c>
    </row>
    <row r="299" spans="1:14" ht="31.5">
      <c r="A299" s="40">
        <f t="shared" si="74"/>
        <v>299</v>
      </c>
      <c r="B299" s="21" t="s">
        <v>12</v>
      </c>
      <c r="C299" s="21"/>
      <c r="D299" s="20"/>
      <c r="E299" s="20"/>
      <c r="F299" s="20"/>
      <c r="G299" s="20"/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</row>
    <row r="300" spans="1:14" ht="78.75">
      <c r="A300" s="12">
        <f t="shared" si="74"/>
        <v>300</v>
      </c>
      <c r="B300" s="21" t="s">
        <v>67</v>
      </c>
      <c r="C300" s="30" t="s">
        <v>20</v>
      </c>
      <c r="D300" s="38">
        <f>H301</f>
        <v>10689.39</v>
      </c>
      <c r="E300" s="20"/>
      <c r="F300" s="32">
        <v>2016</v>
      </c>
      <c r="G300" s="32">
        <v>2016</v>
      </c>
      <c r="H300" s="20"/>
      <c r="I300" s="20"/>
      <c r="J300" s="20"/>
      <c r="K300" s="20"/>
      <c r="L300" s="20"/>
      <c r="M300" s="20"/>
      <c r="N300" s="20"/>
    </row>
    <row r="301" spans="1:14" ht="31.5">
      <c r="A301" s="12">
        <f t="shared" si="74"/>
        <v>301</v>
      </c>
      <c r="B301" s="21" t="s">
        <v>66</v>
      </c>
      <c r="C301" s="21"/>
      <c r="D301" s="29"/>
      <c r="E301" s="20"/>
      <c r="F301" s="20"/>
      <c r="G301" s="20"/>
      <c r="H301" s="29">
        <f>I301+J301+K301+L301+M301+N301</f>
        <v>10689.39</v>
      </c>
      <c r="I301" s="29">
        <f t="shared" ref="I301:N301" si="80">I302+I303+I304+I305</f>
        <v>0</v>
      </c>
      <c r="J301" s="29">
        <f t="shared" si="80"/>
        <v>10689.39</v>
      </c>
      <c r="K301" s="29">
        <f t="shared" si="80"/>
        <v>0</v>
      </c>
      <c r="L301" s="29">
        <f t="shared" si="80"/>
        <v>0</v>
      </c>
      <c r="M301" s="29">
        <f t="shared" si="80"/>
        <v>0</v>
      </c>
      <c r="N301" s="29">
        <f t="shared" si="80"/>
        <v>0</v>
      </c>
    </row>
    <row r="302" spans="1:14">
      <c r="A302" s="12">
        <f t="shared" si="74"/>
        <v>302</v>
      </c>
      <c r="B302" s="21" t="s">
        <v>5</v>
      </c>
      <c r="C302" s="21"/>
      <c r="D302" s="20"/>
      <c r="E302" s="20"/>
      <c r="F302" s="20"/>
      <c r="G302" s="20"/>
      <c r="H302" s="29">
        <f>I302+J302+K302+L302+M302+N302</f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</row>
    <row r="303" spans="1:14">
      <c r="A303" s="12">
        <f t="shared" si="74"/>
        <v>303</v>
      </c>
      <c r="B303" s="21" t="s">
        <v>4</v>
      </c>
      <c r="C303" s="21"/>
      <c r="D303" s="20"/>
      <c r="E303" s="20"/>
      <c r="F303" s="20"/>
      <c r="G303" s="20"/>
      <c r="H303" s="29">
        <f>I303+J303+K303+L303+M303+N303</f>
        <v>10126.39</v>
      </c>
      <c r="I303" s="29">
        <v>0</v>
      </c>
      <c r="J303" s="29">
        <v>10126.39</v>
      </c>
      <c r="K303" s="29">
        <v>0</v>
      </c>
      <c r="L303" s="29">
        <v>0</v>
      </c>
      <c r="M303" s="29">
        <v>0</v>
      </c>
      <c r="N303" s="29">
        <v>0</v>
      </c>
    </row>
    <row r="304" spans="1:14">
      <c r="A304" s="12">
        <f t="shared" si="74"/>
        <v>304</v>
      </c>
      <c r="B304" s="21" t="s">
        <v>11</v>
      </c>
      <c r="C304" s="21"/>
      <c r="D304" s="20"/>
      <c r="E304" s="20"/>
      <c r="F304" s="20"/>
      <c r="G304" s="20"/>
      <c r="H304" s="29">
        <f>I304+J304+K304+L304+M304+N304</f>
        <v>563</v>
      </c>
      <c r="I304" s="29">
        <v>0</v>
      </c>
      <c r="J304" s="29">
        <v>563</v>
      </c>
      <c r="K304" s="29">
        <v>0</v>
      </c>
      <c r="L304" s="29">
        <v>0</v>
      </c>
      <c r="M304" s="29">
        <v>0</v>
      </c>
      <c r="N304" s="29">
        <v>0</v>
      </c>
    </row>
    <row r="305" spans="1:14" ht="31.5">
      <c r="A305" s="12">
        <f t="shared" si="74"/>
        <v>305</v>
      </c>
      <c r="B305" s="21" t="s">
        <v>12</v>
      </c>
      <c r="C305" s="21"/>
      <c r="D305" s="20"/>
      <c r="E305" s="20"/>
      <c r="F305" s="20"/>
      <c r="G305" s="20"/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</row>
    <row r="306" spans="1:14" ht="94.5">
      <c r="A306" s="43">
        <f t="shared" ref="A306:A311" si="81">A305+1</f>
        <v>306</v>
      </c>
      <c r="B306" s="21" t="s">
        <v>124</v>
      </c>
      <c r="C306" s="30" t="s">
        <v>125</v>
      </c>
      <c r="D306" s="38">
        <f>H307</f>
        <v>21320.15</v>
      </c>
      <c r="E306" s="20"/>
      <c r="F306" s="32">
        <v>2016</v>
      </c>
      <c r="G306" s="32">
        <v>2016</v>
      </c>
      <c r="H306" s="20"/>
      <c r="I306" s="20"/>
      <c r="J306" s="20"/>
      <c r="K306" s="20"/>
      <c r="L306" s="20"/>
      <c r="M306" s="20"/>
      <c r="N306" s="20"/>
    </row>
    <row r="307" spans="1:14" ht="31.5">
      <c r="A307" s="12">
        <f t="shared" si="81"/>
        <v>307</v>
      </c>
      <c r="B307" s="21" t="s">
        <v>126</v>
      </c>
      <c r="C307" s="21"/>
      <c r="D307" s="29"/>
      <c r="E307" s="20"/>
      <c r="F307" s="20"/>
      <c r="G307" s="20"/>
      <c r="H307" s="29">
        <f>I307+J307+K307+L307+M307+N307</f>
        <v>21320.15</v>
      </c>
      <c r="I307" s="29">
        <f t="shared" ref="I307:N307" si="82">I308+I309+I310+I311</f>
        <v>0</v>
      </c>
      <c r="J307" s="29">
        <f t="shared" si="82"/>
        <v>21320.15</v>
      </c>
      <c r="K307" s="29">
        <f t="shared" si="82"/>
        <v>0</v>
      </c>
      <c r="L307" s="29">
        <f t="shared" si="82"/>
        <v>0</v>
      </c>
      <c r="M307" s="29">
        <f t="shared" si="82"/>
        <v>0</v>
      </c>
      <c r="N307" s="29">
        <f t="shared" si="82"/>
        <v>0</v>
      </c>
    </row>
    <row r="308" spans="1:14">
      <c r="A308" s="12">
        <f t="shared" si="81"/>
        <v>308</v>
      </c>
      <c r="B308" s="21" t="s">
        <v>5</v>
      </c>
      <c r="C308" s="21"/>
      <c r="D308" s="20"/>
      <c r="E308" s="20"/>
      <c r="F308" s="20"/>
      <c r="G308" s="20"/>
      <c r="H308" s="29">
        <f>I308+J308+K308+L308+M308+N308</f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</row>
    <row r="309" spans="1:14">
      <c r="A309" s="12">
        <f t="shared" si="81"/>
        <v>309</v>
      </c>
      <c r="B309" s="21" t="s">
        <v>4</v>
      </c>
      <c r="C309" s="21"/>
      <c r="D309" s="20"/>
      <c r="E309" s="20"/>
      <c r="F309" s="20"/>
      <c r="G309" s="20"/>
      <c r="H309" s="29">
        <f>I309+J309+K309+L309+M309+N309</f>
        <v>20680.54</v>
      </c>
      <c r="I309" s="29">
        <v>0</v>
      </c>
      <c r="J309" s="29">
        <v>20680.54</v>
      </c>
      <c r="K309" s="29">
        <v>0</v>
      </c>
      <c r="L309" s="29">
        <v>0</v>
      </c>
      <c r="M309" s="29">
        <v>0</v>
      </c>
      <c r="N309" s="29">
        <v>0</v>
      </c>
    </row>
    <row r="310" spans="1:14">
      <c r="A310" s="12">
        <f t="shared" si="81"/>
        <v>310</v>
      </c>
      <c r="B310" s="21" t="s">
        <v>11</v>
      </c>
      <c r="C310" s="21"/>
      <c r="D310" s="20"/>
      <c r="E310" s="20"/>
      <c r="F310" s="20"/>
      <c r="G310" s="20"/>
      <c r="H310" s="29">
        <f>I310+J310+K310+L310+M310+N310</f>
        <v>639.61</v>
      </c>
      <c r="I310" s="29">
        <v>0</v>
      </c>
      <c r="J310" s="29">
        <v>639.61</v>
      </c>
      <c r="K310" s="29">
        <v>0</v>
      </c>
      <c r="L310" s="29">
        <v>0</v>
      </c>
      <c r="M310" s="29">
        <v>0</v>
      </c>
      <c r="N310" s="29">
        <v>0</v>
      </c>
    </row>
    <row r="311" spans="1:14" ht="31.5">
      <c r="A311" s="12">
        <f t="shared" si="81"/>
        <v>311</v>
      </c>
      <c r="B311" s="21" t="s">
        <v>12</v>
      </c>
      <c r="C311" s="21"/>
      <c r="D311" s="20"/>
      <c r="E311" s="20"/>
      <c r="F311" s="20"/>
      <c r="G311" s="20"/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</row>
    <row r="312" spans="1:14" ht="94.5">
      <c r="A312" s="43">
        <f t="shared" ref="A312:A317" si="83">A311+1</f>
        <v>312</v>
      </c>
      <c r="B312" s="21" t="s">
        <v>127</v>
      </c>
      <c r="C312" s="30" t="s">
        <v>125</v>
      </c>
      <c r="D312" s="38">
        <f>H313</f>
        <v>1781.14</v>
      </c>
      <c r="E312" s="20"/>
      <c r="F312" s="32">
        <v>2016</v>
      </c>
      <c r="G312" s="32">
        <v>2016</v>
      </c>
      <c r="H312" s="20"/>
      <c r="I312" s="20"/>
      <c r="J312" s="20"/>
      <c r="K312" s="20"/>
      <c r="L312" s="20"/>
      <c r="M312" s="20"/>
      <c r="N312" s="20"/>
    </row>
    <row r="313" spans="1:14" ht="31.5">
      <c r="A313" s="12">
        <f t="shared" si="83"/>
        <v>313</v>
      </c>
      <c r="B313" s="21" t="s">
        <v>129</v>
      </c>
      <c r="C313" s="21"/>
      <c r="D313" s="29"/>
      <c r="E313" s="20"/>
      <c r="F313" s="20"/>
      <c r="G313" s="20"/>
      <c r="H313" s="29">
        <f>I313+J313+K313+L313+M313+N313</f>
        <v>1781.14</v>
      </c>
      <c r="I313" s="29">
        <f t="shared" ref="I313:N313" si="84">I314+I315+I316+I317</f>
        <v>0</v>
      </c>
      <c r="J313" s="29">
        <f t="shared" si="84"/>
        <v>1781.14</v>
      </c>
      <c r="K313" s="29">
        <f t="shared" si="84"/>
        <v>0</v>
      </c>
      <c r="L313" s="29">
        <f t="shared" si="84"/>
        <v>0</v>
      </c>
      <c r="M313" s="29">
        <f t="shared" si="84"/>
        <v>0</v>
      </c>
      <c r="N313" s="29">
        <f t="shared" si="84"/>
        <v>0</v>
      </c>
    </row>
    <row r="314" spans="1:14">
      <c r="A314" s="12">
        <f t="shared" si="83"/>
        <v>314</v>
      </c>
      <c r="B314" s="21" t="s">
        <v>5</v>
      </c>
      <c r="C314" s="21"/>
      <c r="D314" s="20"/>
      <c r="E314" s="20"/>
      <c r="F314" s="20"/>
      <c r="G314" s="20"/>
      <c r="H314" s="29">
        <f>I314+J314+K314+L314+M314+N314</f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</row>
    <row r="315" spans="1:14">
      <c r="A315" s="12">
        <f t="shared" si="83"/>
        <v>315</v>
      </c>
      <c r="B315" s="21" t="s">
        <v>4</v>
      </c>
      <c r="C315" s="21"/>
      <c r="D315" s="20"/>
      <c r="E315" s="20"/>
      <c r="F315" s="20"/>
      <c r="G315" s="20"/>
      <c r="H315" s="29">
        <f>I315+J315+K315+L315+M315+N315</f>
        <v>1727.71</v>
      </c>
      <c r="I315" s="29">
        <v>0</v>
      </c>
      <c r="J315" s="29">
        <v>1727.71</v>
      </c>
      <c r="K315" s="29">
        <v>0</v>
      </c>
      <c r="L315" s="29">
        <v>0</v>
      </c>
      <c r="M315" s="29">
        <v>0</v>
      </c>
      <c r="N315" s="29">
        <v>0</v>
      </c>
    </row>
    <row r="316" spans="1:14">
      <c r="A316" s="12">
        <f t="shared" si="83"/>
        <v>316</v>
      </c>
      <c r="B316" s="21" t="s">
        <v>11</v>
      </c>
      <c r="C316" s="21"/>
      <c r="D316" s="20"/>
      <c r="E316" s="20"/>
      <c r="F316" s="20"/>
      <c r="G316" s="20"/>
      <c r="H316" s="29">
        <f>I316+J316+K316+L316+M316+N316</f>
        <v>53.43</v>
      </c>
      <c r="I316" s="29">
        <v>0</v>
      </c>
      <c r="J316" s="29">
        <v>53.43</v>
      </c>
      <c r="K316" s="29">
        <v>0</v>
      </c>
      <c r="L316" s="29">
        <v>0</v>
      </c>
      <c r="M316" s="29">
        <v>0</v>
      </c>
      <c r="N316" s="29">
        <v>0</v>
      </c>
    </row>
    <row r="317" spans="1:14" ht="31.5">
      <c r="A317" s="12">
        <f t="shared" si="83"/>
        <v>317</v>
      </c>
      <c r="B317" s="21" t="s">
        <v>12</v>
      </c>
      <c r="C317" s="21"/>
      <c r="D317" s="20"/>
      <c r="E317" s="20"/>
      <c r="F317" s="20"/>
      <c r="G317" s="20"/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</row>
    <row r="318" spans="1:14" ht="94.5">
      <c r="A318" s="43">
        <f t="shared" ref="A318:A323" si="85">A317+1</f>
        <v>318</v>
      </c>
      <c r="B318" s="21" t="s">
        <v>130</v>
      </c>
      <c r="C318" s="30" t="s">
        <v>125</v>
      </c>
      <c r="D318" s="38">
        <f>H319</f>
        <v>7957.5899999999992</v>
      </c>
      <c r="E318" s="20"/>
      <c r="F318" s="32">
        <v>2016</v>
      </c>
      <c r="G318" s="32">
        <v>2016</v>
      </c>
      <c r="H318" s="20"/>
      <c r="I318" s="20"/>
      <c r="J318" s="20"/>
      <c r="K318" s="20"/>
      <c r="L318" s="20"/>
      <c r="M318" s="20"/>
      <c r="N318" s="20"/>
    </row>
    <row r="319" spans="1:14" ht="31.5">
      <c r="A319" s="12">
        <f t="shared" si="85"/>
        <v>319</v>
      </c>
      <c r="B319" s="21" t="s">
        <v>128</v>
      </c>
      <c r="C319" s="21"/>
      <c r="D319" s="29"/>
      <c r="E319" s="20"/>
      <c r="F319" s="20"/>
      <c r="G319" s="20"/>
      <c r="H319" s="29">
        <f>I319+J319+K319+L319+M319+N319</f>
        <v>7957.5899999999992</v>
      </c>
      <c r="I319" s="29">
        <f t="shared" ref="I319:N319" si="86">I320+I321+I322+I323</f>
        <v>0</v>
      </c>
      <c r="J319" s="29">
        <f t="shared" si="86"/>
        <v>7957.5899999999992</v>
      </c>
      <c r="K319" s="29">
        <f t="shared" si="86"/>
        <v>0</v>
      </c>
      <c r="L319" s="29">
        <f t="shared" si="86"/>
        <v>0</v>
      </c>
      <c r="M319" s="29">
        <f t="shared" si="86"/>
        <v>0</v>
      </c>
      <c r="N319" s="29">
        <f t="shared" si="86"/>
        <v>0</v>
      </c>
    </row>
    <row r="320" spans="1:14">
      <c r="A320" s="12">
        <f t="shared" si="85"/>
        <v>320</v>
      </c>
      <c r="B320" s="21" t="s">
        <v>5</v>
      </c>
      <c r="C320" s="21"/>
      <c r="D320" s="20"/>
      <c r="E320" s="20"/>
      <c r="F320" s="20"/>
      <c r="G320" s="20"/>
      <c r="H320" s="29">
        <f>I320+J320+K320+L320+M320+N320</f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</row>
    <row r="321" spans="1:14">
      <c r="A321" s="12">
        <f t="shared" si="85"/>
        <v>321</v>
      </c>
      <c r="B321" s="21" t="s">
        <v>4</v>
      </c>
      <c r="C321" s="21"/>
      <c r="D321" s="20"/>
      <c r="E321" s="20"/>
      <c r="F321" s="20"/>
      <c r="G321" s="20"/>
      <c r="H321" s="29">
        <f>I321+J321+K321+L321+M321+N321</f>
        <v>7718.86</v>
      </c>
      <c r="I321" s="29">
        <v>0</v>
      </c>
      <c r="J321" s="29">
        <v>7718.86</v>
      </c>
      <c r="K321" s="29">
        <v>0</v>
      </c>
      <c r="L321" s="29">
        <v>0</v>
      </c>
      <c r="M321" s="29">
        <v>0</v>
      </c>
      <c r="N321" s="29">
        <v>0</v>
      </c>
    </row>
    <row r="322" spans="1:14">
      <c r="A322" s="12">
        <f t="shared" si="85"/>
        <v>322</v>
      </c>
      <c r="B322" s="21" t="s">
        <v>11</v>
      </c>
      <c r="C322" s="21"/>
      <c r="D322" s="20"/>
      <c r="E322" s="20"/>
      <c r="F322" s="20"/>
      <c r="G322" s="20"/>
      <c r="H322" s="29">
        <f>I322+J322+K322+L322+M322+N322</f>
        <v>238.73</v>
      </c>
      <c r="I322" s="29">
        <v>0</v>
      </c>
      <c r="J322" s="29">
        <v>238.73</v>
      </c>
      <c r="K322" s="29">
        <v>0</v>
      </c>
      <c r="L322" s="29">
        <v>0</v>
      </c>
      <c r="M322" s="29">
        <v>0</v>
      </c>
      <c r="N322" s="29">
        <v>0</v>
      </c>
    </row>
    <row r="323" spans="1:14" ht="31.5">
      <c r="A323" s="12">
        <f t="shared" si="85"/>
        <v>323</v>
      </c>
      <c r="B323" s="21" t="s">
        <v>12</v>
      </c>
      <c r="C323" s="21"/>
      <c r="D323" s="20"/>
      <c r="E323" s="20"/>
      <c r="F323" s="20"/>
      <c r="G323" s="20"/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</row>
    <row r="324" spans="1:14" ht="94.5">
      <c r="A324" s="43">
        <f t="shared" ref="A324:A329" si="87">A323+1</f>
        <v>324</v>
      </c>
      <c r="B324" s="21" t="s">
        <v>131</v>
      </c>
      <c r="C324" s="30" t="s">
        <v>125</v>
      </c>
      <c r="D324" s="38">
        <f>H325</f>
        <v>21412.289999999997</v>
      </c>
      <c r="E324" s="20"/>
      <c r="F324" s="32">
        <v>2016</v>
      </c>
      <c r="G324" s="32">
        <v>2016</v>
      </c>
      <c r="H324" s="20"/>
      <c r="I324" s="20"/>
      <c r="J324" s="20"/>
      <c r="K324" s="20"/>
      <c r="L324" s="20"/>
      <c r="M324" s="20"/>
      <c r="N324" s="20"/>
    </row>
    <row r="325" spans="1:14" ht="31.5">
      <c r="A325" s="12">
        <f t="shared" si="87"/>
        <v>325</v>
      </c>
      <c r="B325" s="21" t="s">
        <v>132</v>
      </c>
      <c r="C325" s="21"/>
      <c r="D325" s="29"/>
      <c r="E325" s="20"/>
      <c r="F325" s="20"/>
      <c r="G325" s="20"/>
      <c r="H325" s="29">
        <f>I325+J325+K325+L325+M325+N325</f>
        <v>21412.289999999997</v>
      </c>
      <c r="I325" s="29">
        <f t="shared" ref="I325:N325" si="88">I326+I327+I328+I329</f>
        <v>0</v>
      </c>
      <c r="J325" s="29">
        <f t="shared" si="88"/>
        <v>21412.289999999997</v>
      </c>
      <c r="K325" s="29">
        <f t="shared" si="88"/>
        <v>0</v>
      </c>
      <c r="L325" s="29">
        <f t="shared" si="88"/>
        <v>0</v>
      </c>
      <c r="M325" s="29">
        <f t="shared" si="88"/>
        <v>0</v>
      </c>
      <c r="N325" s="29">
        <f t="shared" si="88"/>
        <v>0</v>
      </c>
    </row>
    <row r="326" spans="1:14">
      <c r="A326" s="12">
        <f t="shared" si="87"/>
        <v>326</v>
      </c>
      <c r="B326" s="21" t="s">
        <v>5</v>
      </c>
      <c r="C326" s="21"/>
      <c r="D326" s="20"/>
      <c r="E326" s="20"/>
      <c r="F326" s="20"/>
      <c r="G326" s="20"/>
      <c r="H326" s="29">
        <f>I326+J326+K326+L326+M326+N326</f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</row>
    <row r="327" spans="1:14">
      <c r="A327" s="12">
        <f t="shared" si="87"/>
        <v>327</v>
      </c>
      <c r="B327" s="21" t="s">
        <v>4</v>
      </c>
      <c r="C327" s="21"/>
      <c r="D327" s="20"/>
      <c r="E327" s="20"/>
      <c r="F327" s="20"/>
      <c r="G327" s="20"/>
      <c r="H327" s="29">
        <f>I327+J327+K327+L327+M327+N327</f>
        <v>20769.919999999998</v>
      </c>
      <c r="I327" s="29">
        <v>0</v>
      </c>
      <c r="J327" s="29">
        <v>20769.919999999998</v>
      </c>
      <c r="K327" s="29">
        <v>0</v>
      </c>
      <c r="L327" s="29">
        <v>0</v>
      </c>
      <c r="M327" s="29">
        <v>0</v>
      </c>
      <c r="N327" s="29">
        <v>0</v>
      </c>
    </row>
    <row r="328" spans="1:14">
      <c r="A328" s="12">
        <f t="shared" si="87"/>
        <v>328</v>
      </c>
      <c r="B328" s="21" t="s">
        <v>11</v>
      </c>
      <c r="C328" s="21"/>
      <c r="D328" s="20"/>
      <c r="E328" s="20"/>
      <c r="F328" s="20"/>
      <c r="G328" s="20"/>
      <c r="H328" s="29">
        <f>I328+J328+K328+L328+M328+N328</f>
        <v>642.37</v>
      </c>
      <c r="I328" s="29">
        <v>0</v>
      </c>
      <c r="J328" s="29">
        <v>642.37</v>
      </c>
      <c r="K328" s="29">
        <v>0</v>
      </c>
      <c r="L328" s="29">
        <v>0</v>
      </c>
      <c r="M328" s="29">
        <v>0</v>
      </c>
      <c r="N328" s="29">
        <v>0</v>
      </c>
    </row>
    <row r="329" spans="1:14" ht="31.5">
      <c r="A329" s="12">
        <f t="shared" si="87"/>
        <v>329</v>
      </c>
      <c r="B329" s="21" t="s">
        <v>12</v>
      </c>
      <c r="C329" s="21"/>
      <c r="D329" s="20"/>
      <c r="E329" s="20"/>
      <c r="F329" s="20"/>
      <c r="G329" s="20"/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</row>
    <row r="330" spans="1:14" ht="94.5">
      <c r="A330" s="43">
        <f t="shared" ref="A330:A335" si="89">A329+1</f>
        <v>330</v>
      </c>
      <c r="B330" s="21" t="s">
        <v>134</v>
      </c>
      <c r="C330" s="30" t="s">
        <v>125</v>
      </c>
      <c r="D330" s="38">
        <f>H331</f>
        <v>22290.57</v>
      </c>
      <c r="E330" s="20"/>
      <c r="F330" s="32">
        <v>2016</v>
      </c>
      <c r="G330" s="32">
        <v>2016</v>
      </c>
      <c r="H330" s="20"/>
      <c r="I330" s="20"/>
      <c r="J330" s="20"/>
      <c r="K330" s="20"/>
      <c r="L330" s="20"/>
      <c r="M330" s="20"/>
      <c r="N330" s="20"/>
    </row>
    <row r="331" spans="1:14" ht="31.5">
      <c r="A331" s="12">
        <f t="shared" si="89"/>
        <v>331</v>
      </c>
      <c r="B331" s="21" t="s">
        <v>133</v>
      </c>
      <c r="C331" s="21"/>
      <c r="D331" s="29"/>
      <c r="E331" s="20"/>
      <c r="F331" s="20"/>
      <c r="G331" s="20"/>
      <c r="H331" s="29">
        <f>I331+J331+K331+L331+M331+N331</f>
        <v>22290.57</v>
      </c>
      <c r="I331" s="29">
        <f t="shared" ref="I331:N331" si="90">I332+I333+I334+I335</f>
        <v>0</v>
      </c>
      <c r="J331" s="29">
        <f t="shared" si="90"/>
        <v>22290.57</v>
      </c>
      <c r="K331" s="29">
        <f t="shared" si="90"/>
        <v>0</v>
      </c>
      <c r="L331" s="29">
        <f t="shared" si="90"/>
        <v>0</v>
      </c>
      <c r="M331" s="29">
        <f t="shared" si="90"/>
        <v>0</v>
      </c>
      <c r="N331" s="29">
        <f t="shared" si="90"/>
        <v>0</v>
      </c>
    </row>
    <row r="332" spans="1:14">
      <c r="A332" s="12">
        <f t="shared" si="89"/>
        <v>332</v>
      </c>
      <c r="B332" s="21" t="s">
        <v>5</v>
      </c>
      <c r="C332" s="21"/>
      <c r="D332" s="20"/>
      <c r="E332" s="20"/>
      <c r="F332" s="20"/>
      <c r="G332" s="20"/>
      <c r="H332" s="29">
        <f>I332+J332+K332+L332+M332+N332</f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</row>
    <row r="333" spans="1:14">
      <c r="A333" s="12">
        <f t="shared" si="89"/>
        <v>333</v>
      </c>
      <c r="B333" s="21" t="s">
        <v>4</v>
      </c>
      <c r="C333" s="21"/>
      <c r="D333" s="20"/>
      <c r="E333" s="20"/>
      <c r="F333" s="20"/>
      <c r="G333" s="20"/>
      <c r="H333" s="29">
        <f>I333+J333+K333+L333+M333+N333</f>
        <v>21621.85</v>
      </c>
      <c r="I333" s="29">
        <v>0</v>
      </c>
      <c r="J333" s="29">
        <v>21621.85</v>
      </c>
      <c r="K333" s="29">
        <v>0</v>
      </c>
      <c r="L333" s="29">
        <v>0</v>
      </c>
      <c r="M333" s="29">
        <v>0</v>
      </c>
      <c r="N333" s="29">
        <v>0</v>
      </c>
    </row>
    <row r="334" spans="1:14">
      <c r="A334" s="12">
        <f t="shared" si="89"/>
        <v>334</v>
      </c>
      <c r="B334" s="21" t="s">
        <v>11</v>
      </c>
      <c r="C334" s="21"/>
      <c r="D334" s="20"/>
      <c r="E334" s="20"/>
      <c r="F334" s="20"/>
      <c r="G334" s="20"/>
      <c r="H334" s="29">
        <f>I334+J334+K334+L334+M334+N334</f>
        <v>668.72</v>
      </c>
      <c r="I334" s="29">
        <v>0</v>
      </c>
      <c r="J334" s="29">
        <v>668.72</v>
      </c>
      <c r="K334" s="29">
        <v>0</v>
      </c>
      <c r="L334" s="29">
        <v>0</v>
      </c>
      <c r="M334" s="29">
        <v>0</v>
      </c>
      <c r="N334" s="29">
        <v>0</v>
      </c>
    </row>
    <row r="335" spans="1:14" ht="31.5">
      <c r="A335" s="12">
        <f t="shared" si="89"/>
        <v>335</v>
      </c>
      <c r="B335" s="21" t="s">
        <v>12</v>
      </c>
      <c r="C335" s="21"/>
      <c r="D335" s="20"/>
      <c r="E335" s="20"/>
      <c r="F335" s="20"/>
      <c r="G335" s="20"/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</row>
    <row r="336" spans="1:14" ht="94.5">
      <c r="A336" s="43">
        <f t="shared" ref="A336:A341" si="91">A335+1</f>
        <v>336</v>
      </c>
      <c r="B336" s="21" t="s">
        <v>135</v>
      </c>
      <c r="C336" s="30" t="s">
        <v>125</v>
      </c>
      <c r="D336" s="38">
        <f>H337</f>
        <v>21443.07</v>
      </c>
      <c r="E336" s="20"/>
      <c r="F336" s="32">
        <v>2016</v>
      </c>
      <c r="G336" s="32">
        <v>2016</v>
      </c>
      <c r="H336" s="20"/>
      <c r="I336" s="20"/>
      <c r="J336" s="20"/>
      <c r="K336" s="20"/>
      <c r="L336" s="20"/>
      <c r="M336" s="20"/>
      <c r="N336" s="20"/>
    </row>
    <row r="337" spans="1:14" ht="31.5">
      <c r="A337" s="12">
        <f t="shared" si="91"/>
        <v>337</v>
      </c>
      <c r="B337" s="21" t="s">
        <v>136</v>
      </c>
      <c r="C337" s="21"/>
      <c r="D337" s="29"/>
      <c r="E337" s="20"/>
      <c r="F337" s="20"/>
      <c r="G337" s="20"/>
      <c r="H337" s="29">
        <f>I337+J337+K337+L337+M337+N337</f>
        <v>21443.07</v>
      </c>
      <c r="I337" s="29">
        <f t="shared" ref="I337:N337" si="92">I338+I339+I340+I341</f>
        <v>0</v>
      </c>
      <c r="J337" s="29">
        <f t="shared" si="92"/>
        <v>21443.07</v>
      </c>
      <c r="K337" s="29">
        <f t="shared" si="92"/>
        <v>0</v>
      </c>
      <c r="L337" s="29">
        <f t="shared" si="92"/>
        <v>0</v>
      </c>
      <c r="M337" s="29">
        <f t="shared" si="92"/>
        <v>0</v>
      </c>
      <c r="N337" s="29">
        <f t="shared" si="92"/>
        <v>0</v>
      </c>
    </row>
    <row r="338" spans="1:14">
      <c r="A338" s="12">
        <f t="shared" si="91"/>
        <v>338</v>
      </c>
      <c r="B338" s="21" t="s">
        <v>5</v>
      </c>
      <c r="C338" s="21"/>
      <c r="D338" s="20"/>
      <c r="E338" s="20"/>
      <c r="F338" s="20"/>
      <c r="G338" s="20"/>
      <c r="H338" s="29">
        <f>I338+J338+K338+L338+M338+N338</f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</row>
    <row r="339" spans="1:14">
      <c r="A339" s="12">
        <f t="shared" si="91"/>
        <v>339</v>
      </c>
      <c r="B339" s="21" t="s">
        <v>4</v>
      </c>
      <c r="C339" s="21"/>
      <c r="D339" s="20"/>
      <c r="E339" s="20"/>
      <c r="F339" s="20"/>
      <c r="G339" s="20"/>
      <c r="H339" s="29">
        <f>I339+J339+K339+L339+M339+N339</f>
        <v>20799.77</v>
      </c>
      <c r="I339" s="29">
        <v>0</v>
      </c>
      <c r="J339" s="29">
        <v>20799.77</v>
      </c>
      <c r="K339" s="29">
        <v>0</v>
      </c>
      <c r="L339" s="29">
        <v>0</v>
      </c>
      <c r="M339" s="29">
        <v>0</v>
      </c>
      <c r="N339" s="29">
        <v>0</v>
      </c>
    </row>
    <row r="340" spans="1:14">
      <c r="A340" s="12">
        <f t="shared" si="91"/>
        <v>340</v>
      </c>
      <c r="B340" s="21" t="s">
        <v>11</v>
      </c>
      <c r="C340" s="21"/>
      <c r="D340" s="20"/>
      <c r="E340" s="20"/>
      <c r="F340" s="20"/>
      <c r="G340" s="20"/>
      <c r="H340" s="29">
        <f>I340+J340+K340+L340+M340+N340</f>
        <v>643.29999999999995</v>
      </c>
      <c r="I340" s="29">
        <v>0</v>
      </c>
      <c r="J340" s="29">
        <v>643.29999999999995</v>
      </c>
      <c r="K340" s="29">
        <v>0</v>
      </c>
      <c r="L340" s="29">
        <v>0</v>
      </c>
      <c r="M340" s="29">
        <v>0</v>
      </c>
      <c r="N340" s="29">
        <v>0</v>
      </c>
    </row>
    <row r="341" spans="1:14" ht="31.5">
      <c r="A341" s="12">
        <f t="shared" si="91"/>
        <v>341</v>
      </c>
      <c r="B341" s="21" t="s">
        <v>12</v>
      </c>
      <c r="C341" s="21"/>
      <c r="D341" s="20"/>
      <c r="E341" s="20"/>
      <c r="F341" s="20"/>
      <c r="G341" s="20"/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</row>
    <row r="342" spans="1:14" ht="63">
      <c r="A342" s="43">
        <f t="shared" ref="A342:A347" si="93">A341+1</f>
        <v>342</v>
      </c>
      <c r="B342" s="21" t="s">
        <v>137</v>
      </c>
      <c r="C342" s="30" t="s">
        <v>41</v>
      </c>
      <c r="D342" s="38">
        <f>H343</f>
        <v>6075.79</v>
      </c>
      <c r="E342" s="20"/>
      <c r="F342" s="32">
        <v>2016</v>
      </c>
      <c r="G342" s="32">
        <v>2016</v>
      </c>
      <c r="H342" s="20"/>
      <c r="I342" s="20"/>
      <c r="J342" s="20"/>
      <c r="K342" s="20"/>
      <c r="L342" s="20"/>
      <c r="M342" s="20"/>
      <c r="N342" s="20"/>
    </row>
    <row r="343" spans="1:14" ht="31.5">
      <c r="A343" s="12">
        <f t="shared" si="93"/>
        <v>343</v>
      </c>
      <c r="B343" s="21" t="s">
        <v>138</v>
      </c>
      <c r="C343" s="21"/>
      <c r="D343" s="29"/>
      <c r="E343" s="20"/>
      <c r="F343" s="20"/>
      <c r="G343" s="20"/>
      <c r="H343" s="29">
        <f>I343+J343+K343+L343+M343+N343</f>
        <v>6075.79</v>
      </c>
      <c r="I343" s="29">
        <f t="shared" ref="I343:N343" si="94">I344+I345+I346+I347</f>
        <v>0</v>
      </c>
      <c r="J343" s="29">
        <f t="shared" si="94"/>
        <v>6075.79</v>
      </c>
      <c r="K343" s="29">
        <f t="shared" si="94"/>
        <v>0</v>
      </c>
      <c r="L343" s="29">
        <f t="shared" si="94"/>
        <v>0</v>
      </c>
      <c r="M343" s="29">
        <f t="shared" si="94"/>
        <v>0</v>
      </c>
      <c r="N343" s="29">
        <f t="shared" si="94"/>
        <v>0</v>
      </c>
    </row>
    <row r="344" spans="1:14">
      <c r="A344" s="12">
        <f t="shared" si="93"/>
        <v>344</v>
      </c>
      <c r="B344" s="21" t="s">
        <v>5</v>
      </c>
      <c r="C344" s="21"/>
      <c r="D344" s="20"/>
      <c r="E344" s="20"/>
      <c r="F344" s="20"/>
      <c r="G344" s="20"/>
      <c r="H344" s="29">
        <f>I344+J344+K344+L344+M344+N344</f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</row>
    <row r="345" spans="1:14">
      <c r="A345" s="12">
        <f t="shared" si="93"/>
        <v>345</v>
      </c>
      <c r="B345" s="21" t="s">
        <v>4</v>
      </c>
      <c r="C345" s="21"/>
      <c r="D345" s="20"/>
      <c r="E345" s="20"/>
      <c r="F345" s="20"/>
      <c r="G345" s="20"/>
      <c r="H345" s="29">
        <f>I345+J345+K345+L345+M345+N345</f>
        <v>5765.79</v>
      </c>
      <c r="I345" s="29">
        <v>0</v>
      </c>
      <c r="J345" s="29">
        <v>5765.79</v>
      </c>
      <c r="K345" s="29">
        <v>0</v>
      </c>
      <c r="L345" s="29">
        <v>0</v>
      </c>
      <c r="M345" s="29">
        <v>0</v>
      </c>
      <c r="N345" s="29">
        <v>0</v>
      </c>
    </row>
    <row r="346" spans="1:14">
      <c r="A346" s="12">
        <f t="shared" si="93"/>
        <v>346</v>
      </c>
      <c r="B346" s="21" t="s">
        <v>11</v>
      </c>
      <c r="C346" s="21"/>
      <c r="D346" s="20"/>
      <c r="E346" s="20"/>
      <c r="F346" s="20"/>
      <c r="G346" s="20"/>
      <c r="H346" s="29">
        <f>I346+J346+K346+L346+M346+N346</f>
        <v>310</v>
      </c>
      <c r="I346" s="29">
        <v>0</v>
      </c>
      <c r="J346" s="29">
        <v>310</v>
      </c>
      <c r="K346" s="29">
        <v>0</v>
      </c>
      <c r="L346" s="29">
        <v>0</v>
      </c>
      <c r="M346" s="29">
        <v>0</v>
      </c>
      <c r="N346" s="29">
        <v>0</v>
      </c>
    </row>
    <row r="347" spans="1:14" ht="31.5">
      <c r="A347" s="12">
        <f t="shared" si="93"/>
        <v>347</v>
      </c>
      <c r="B347" s="21" t="s">
        <v>12</v>
      </c>
      <c r="C347" s="21"/>
      <c r="D347" s="20"/>
      <c r="E347" s="20"/>
      <c r="F347" s="20"/>
      <c r="G347" s="20"/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</row>
    <row r="348" spans="1:14" ht="62.25" customHeight="1">
      <c r="A348" s="43">
        <f t="shared" ref="A348:A353" si="95">A347+1</f>
        <v>348</v>
      </c>
      <c r="B348" s="21" t="s">
        <v>139</v>
      </c>
      <c r="C348" s="30" t="s">
        <v>41</v>
      </c>
      <c r="D348" s="38">
        <f>H349</f>
        <v>23469.3</v>
      </c>
      <c r="E348" s="20"/>
      <c r="F348" s="32">
        <v>2016</v>
      </c>
      <c r="G348" s="32">
        <v>2016</v>
      </c>
      <c r="H348" s="20"/>
      <c r="I348" s="20"/>
      <c r="J348" s="20"/>
      <c r="K348" s="20"/>
      <c r="L348" s="20"/>
      <c r="M348" s="20"/>
      <c r="N348" s="20"/>
    </row>
    <row r="349" spans="1:14" ht="31.5">
      <c r="A349" s="12">
        <f t="shared" si="95"/>
        <v>349</v>
      </c>
      <c r="B349" s="21" t="s">
        <v>140</v>
      </c>
      <c r="C349" s="21"/>
      <c r="D349" s="29"/>
      <c r="E349" s="20"/>
      <c r="F349" s="20"/>
      <c r="G349" s="20"/>
      <c r="H349" s="29">
        <f>I349+J349+K349+L349+M349+N349</f>
        <v>23469.3</v>
      </c>
      <c r="I349" s="29">
        <f t="shared" ref="I349:N349" si="96">I350+I351+I352+I353</f>
        <v>0</v>
      </c>
      <c r="J349" s="29">
        <f t="shared" si="96"/>
        <v>23469.3</v>
      </c>
      <c r="K349" s="29">
        <f t="shared" si="96"/>
        <v>0</v>
      </c>
      <c r="L349" s="29">
        <f t="shared" si="96"/>
        <v>0</v>
      </c>
      <c r="M349" s="29">
        <f t="shared" si="96"/>
        <v>0</v>
      </c>
      <c r="N349" s="29">
        <f t="shared" si="96"/>
        <v>0</v>
      </c>
    </row>
    <row r="350" spans="1:14">
      <c r="A350" s="12">
        <f t="shared" si="95"/>
        <v>350</v>
      </c>
      <c r="B350" s="21" t="s">
        <v>5</v>
      </c>
      <c r="C350" s="21"/>
      <c r="D350" s="20"/>
      <c r="E350" s="20"/>
      <c r="F350" s="20"/>
      <c r="G350" s="20"/>
      <c r="H350" s="29">
        <f>I350+J350+K350+L350+M350+N350</f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</row>
    <row r="351" spans="1:14">
      <c r="A351" s="12">
        <f t="shared" si="95"/>
        <v>351</v>
      </c>
      <c r="B351" s="21" t="s">
        <v>4</v>
      </c>
      <c r="C351" s="21"/>
      <c r="D351" s="20"/>
      <c r="E351" s="20"/>
      <c r="F351" s="20"/>
      <c r="G351" s="20"/>
      <c r="H351" s="29">
        <f>I351+J351+K351+L351+M351+N351</f>
        <v>22265.3</v>
      </c>
      <c r="I351" s="29">
        <v>0</v>
      </c>
      <c r="J351" s="29">
        <v>22265.3</v>
      </c>
      <c r="K351" s="29">
        <v>0</v>
      </c>
      <c r="L351" s="29">
        <v>0</v>
      </c>
      <c r="M351" s="29">
        <v>0</v>
      </c>
      <c r="N351" s="29">
        <v>0</v>
      </c>
    </row>
    <row r="352" spans="1:14">
      <c r="A352" s="12">
        <f t="shared" si="95"/>
        <v>352</v>
      </c>
      <c r="B352" s="21" t="s">
        <v>11</v>
      </c>
      <c r="C352" s="21"/>
      <c r="D352" s="20"/>
      <c r="E352" s="20"/>
      <c r="F352" s="20"/>
      <c r="G352" s="20"/>
      <c r="H352" s="29">
        <f>I352+J352+K352+L352+M352+N352</f>
        <v>1204</v>
      </c>
      <c r="I352" s="29">
        <v>0</v>
      </c>
      <c r="J352" s="29">
        <v>1204</v>
      </c>
      <c r="K352" s="29">
        <v>0</v>
      </c>
      <c r="L352" s="29">
        <v>0</v>
      </c>
      <c r="M352" s="29">
        <v>0</v>
      </c>
      <c r="N352" s="29">
        <v>0</v>
      </c>
    </row>
    <row r="353" spans="1:14" ht="31.5">
      <c r="A353" s="12">
        <f t="shared" si="95"/>
        <v>353</v>
      </c>
      <c r="B353" s="21" t="s">
        <v>12</v>
      </c>
      <c r="C353" s="21"/>
      <c r="D353" s="20"/>
      <c r="E353" s="20"/>
      <c r="F353" s="20"/>
      <c r="G353" s="20"/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</row>
  </sheetData>
  <mergeCells count="17">
    <mergeCell ref="A4:A5"/>
    <mergeCell ref="B4:B5"/>
    <mergeCell ref="H1:N1"/>
    <mergeCell ref="B3:M3"/>
    <mergeCell ref="C4:C5"/>
    <mergeCell ref="D4:E4"/>
    <mergeCell ref="F4:G4"/>
    <mergeCell ref="H4:N4"/>
    <mergeCell ref="K2:N2"/>
    <mergeCell ref="B12:N12"/>
    <mergeCell ref="B174:N174"/>
    <mergeCell ref="B48:N48"/>
    <mergeCell ref="B186:N186"/>
    <mergeCell ref="B24:N24"/>
    <mergeCell ref="B60:N60"/>
    <mergeCell ref="B72:N72"/>
    <mergeCell ref="B96:N96"/>
  </mergeCells>
  <phoneticPr fontId="0" type="noConversion"/>
  <pageMargins left="0.9055118110236221" right="0.9055118110236221" top="1.0629921259842521" bottom="0.59055118110236227" header="0.31496062992125984" footer="0.31496062992125984"/>
  <pageSetup paperSize="9" scale="70" orientation="landscape" verticalDpi="0" r:id="rId1"/>
  <headerFooter differentFirst="1">
    <oddHeader>&amp;C&amp;P</oddHeader>
  </headerFooter>
  <rowBreaks count="2" manualBreakCount="2">
    <brk id="11" max="13" man="1"/>
    <brk id="5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58"/>
  <sheetViews>
    <sheetView topLeftCell="A19" workbookViewId="0">
      <selection activeCell="G57" sqref="G57"/>
    </sheetView>
  </sheetViews>
  <sheetFormatPr defaultRowHeight="15"/>
  <cols>
    <col min="2" max="2" width="17.42578125" customWidth="1"/>
  </cols>
  <sheetData>
    <row r="2" spans="1:3">
      <c r="A2">
        <v>1</v>
      </c>
      <c r="B2" t="s">
        <v>77</v>
      </c>
      <c r="C2">
        <v>57609.104999999996</v>
      </c>
    </row>
    <row r="3" spans="1:3">
      <c r="B3" t="s">
        <v>78</v>
      </c>
      <c r="C3">
        <v>0</v>
      </c>
    </row>
    <row r="4" spans="1:3">
      <c r="B4" t="s">
        <v>79</v>
      </c>
      <c r="C4">
        <v>15612</v>
      </c>
    </row>
    <row r="5" spans="1:3">
      <c r="B5" t="s">
        <v>80</v>
      </c>
      <c r="C5">
        <v>3058.6</v>
      </c>
    </row>
    <row r="6" spans="1:3">
      <c r="B6" t="s">
        <v>81</v>
      </c>
      <c r="C6">
        <v>38938.505000000005</v>
      </c>
    </row>
    <row r="7" spans="1:3">
      <c r="A7">
        <v>2</v>
      </c>
      <c r="B7" t="s">
        <v>77</v>
      </c>
      <c r="C7">
        <v>1798293.338</v>
      </c>
    </row>
    <row r="8" spans="1:3">
      <c r="B8" t="s">
        <v>78</v>
      </c>
      <c r="C8">
        <v>0</v>
      </c>
    </row>
    <row r="9" spans="1:3">
      <c r="B9" t="s">
        <v>82</v>
      </c>
      <c r="C9">
        <v>262709.73199999996</v>
      </c>
    </row>
    <row r="10" spans="1:3">
      <c r="B10" t="s">
        <v>80</v>
      </c>
      <c r="C10">
        <v>1482727.6060000001</v>
      </c>
    </row>
    <row r="11" spans="1:3">
      <c r="B11" t="s">
        <v>81</v>
      </c>
      <c r="C11">
        <v>52856</v>
      </c>
    </row>
    <row r="12" spans="1:3">
      <c r="A12">
        <v>3</v>
      </c>
      <c r="B12" t="s">
        <v>83</v>
      </c>
      <c r="C12">
        <v>97676</v>
      </c>
    </row>
    <row r="13" spans="1:3">
      <c r="B13" t="s">
        <v>80</v>
      </c>
      <c r="C13">
        <v>56961</v>
      </c>
    </row>
    <row r="14" spans="1:3">
      <c r="B14" t="s">
        <v>81</v>
      </c>
      <c r="C14">
        <v>37337</v>
      </c>
    </row>
    <row r="15" spans="1:3">
      <c r="A15">
        <v>4</v>
      </c>
      <c r="B15" t="s">
        <v>77</v>
      </c>
      <c r="C15">
        <v>373927.2</v>
      </c>
    </row>
    <row r="16" spans="1:3">
      <c r="B16" t="s">
        <v>78</v>
      </c>
      <c r="C16">
        <v>0</v>
      </c>
    </row>
    <row r="17" spans="1:3">
      <c r="B17" t="s">
        <v>80</v>
      </c>
      <c r="C17">
        <v>224078</v>
      </c>
    </row>
    <row r="18" spans="1:3">
      <c r="B18" t="s">
        <v>81</v>
      </c>
      <c r="C18">
        <v>149849.20000000001</v>
      </c>
    </row>
    <row r="19" spans="1:3">
      <c r="A19">
        <v>5</v>
      </c>
      <c r="B19" t="s">
        <v>77</v>
      </c>
      <c r="C19">
        <v>258637</v>
      </c>
    </row>
    <row r="20" spans="1:3">
      <c r="B20" t="s">
        <v>78</v>
      </c>
    </row>
    <row r="21" spans="1:3">
      <c r="B21" t="s">
        <v>84</v>
      </c>
      <c r="C21">
        <v>0</v>
      </c>
    </row>
    <row r="22" spans="1:3">
      <c r="B22" t="s">
        <v>81</v>
      </c>
      <c r="C22">
        <v>258637</v>
      </c>
    </row>
    <row r="23" spans="1:3">
      <c r="A23">
        <v>6</v>
      </c>
      <c r="B23" t="s">
        <v>77</v>
      </c>
      <c r="C23">
        <v>57807.8</v>
      </c>
    </row>
    <row r="24" spans="1:3">
      <c r="B24" t="s">
        <v>78</v>
      </c>
    </row>
    <row r="25" spans="1:3">
      <c r="B25" t="s">
        <v>80</v>
      </c>
      <c r="C25">
        <v>54000</v>
      </c>
    </row>
    <row r="26" spans="1:3">
      <c r="B26" t="s">
        <v>81</v>
      </c>
      <c r="C26">
        <v>3807.8</v>
      </c>
    </row>
    <row r="27" spans="1:3">
      <c r="A27">
        <v>7</v>
      </c>
      <c r="B27" t="s">
        <v>83</v>
      </c>
      <c r="C27">
        <v>285242.30000000005</v>
      </c>
    </row>
    <row r="28" spans="1:3">
      <c r="B28" t="s">
        <v>80</v>
      </c>
      <c r="C28">
        <v>194359.9</v>
      </c>
    </row>
    <row r="29" spans="1:3">
      <c r="B29" t="s">
        <v>81</v>
      </c>
      <c r="C29">
        <v>90882.4</v>
      </c>
    </row>
    <row r="30" spans="1:3">
      <c r="A30">
        <v>8</v>
      </c>
      <c r="B30" t="s">
        <v>83</v>
      </c>
      <c r="C30">
        <v>122002.08698761251</v>
      </c>
    </row>
    <row r="31" spans="1:3">
      <c r="B31" t="s">
        <v>80</v>
      </c>
      <c r="C31">
        <v>0</v>
      </c>
    </row>
    <row r="32" spans="1:3">
      <c r="B32" t="s">
        <v>81</v>
      </c>
      <c r="C32">
        <v>122002.08698761251</v>
      </c>
    </row>
    <row r="33" spans="1:4">
      <c r="A33">
        <v>9</v>
      </c>
      <c r="B33" t="s">
        <v>83</v>
      </c>
      <c r="C33">
        <v>727872.35000000009</v>
      </c>
    </row>
    <row r="34" spans="1:4">
      <c r="B34" t="s">
        <v>80</v>
      </c>
      <c r="C34">
        <v>165510.9</v>
      </c>
    </row>
    <row r="35" spans="1:4">
      <c r="B35" t="s">
        <v>81</v>
      </c>
      <c r="C35">
        <v>562361.44999999995</v>
      </c>
    </row>
    <row r="36" spans="1:4">
      <c r="A36">
        <v>10</v>
      </c>
      <c r="B36" t="s">
        <v>83</v>
      </c>
      <c r="C36">
        <v>604205.14372966706</v>
      </c>
    </row>
    <row r="37" spans="1:4">
      <c r="B37" t="s">
        <v>80</v>
      </c>
      <c r="C37">
        <v>0</v>
      </c>
    </row>
    <row r="38" spans="1:4">
      <c r="B38" t="s">
        <v>81</v>
      </c>
      <c r="C38">
        <v>604205.14372966706</v>
      </c>
    </row>
    <row r="39" spans="1:4">
      <c r="A39">
        <v>11</v>
      </c>
      <c r="B39" t="s">
        <v>83</v>
      </c>
      <c r="C39">
        <v>2727</v>
      </c>
    </row>
    <row r="40" spans="1:4">
      <c r="B40" t="s">
        <v>81</v>
      </c>
      <c r="C40">
        <v>2727</v>
      </c>
    </row>
    <row r="41" spans="1:4">
      <c r="A41">
        <v>12</v>
      </c>
      <c r="B41" t="s">
        <v>85</v>
      </c>
      <c r="C41">
        <v>214440.87999999998</v>
      </c>
      <c r="D41">
        <v>214440.87999999998</v>
      </c>
    </row>
    <row r="42" spans="1:4">
      <c r="B42" t="s">
        <v>80</v>
      </c>
      <c r="C42">
        <v>198431.3</v>
      </c>
      <c r="D42">
        <v>198431.3</v>
      </c>
    </row>
    <row r="43" spans="1:4">
      <c r="B43" t="s">
        <v>81</v>
      </c>
      <c r="C43">
        <v>16009.58</v>
      </c>
      <c r="D43">
        <v>16009.58</v>
      </c>
    </row>
    <row r="44" spans="1:4">
      <c r="A44">
        <v>13</v>
      </c>
      <c r="B44" t="s">
        <v>83</v>
      </c>
      <c r="C44">
        <v>10600</v>
      </c>
    </row>
    <row r="45" spans="1:4">
      <c r="B45" t="s">
        <v>86</v>
      </c>
      <c r="C45">
        <v>0</v>
      </c>
    </row>
    <row r="46" spans="1:4">
      <c r="B46" t="s">
        <v>87</v>
      </c>
      <c r="C46">
        <v>0</v>
      </c>
    </row>
    <row r="47" spans="1:4">
      <c r="B47" t="s">
        <v>88</v>
      </c>
      <c r="C47">
        <v>10600</v>
      </c>
    </row>
    <row r="48" spans="1:4">
      <c r="A48">
        <v>14</v>
      </c>
      <c r="B48" t="s">
        <v>83</v>
      </c>
      <c r="C48">
        <v>17735.599999999999</v>
      </c>
    </row>
    <row r="49" spans="1:4">
      <c r="B49" t="s">
        <v>86</v>
      </c>
      <c r="C49">
        <v>0</v>
      </c>
    </row>
    <row r="50" spans="1:4">
      <c r="B50" t="s">
        <v>84</v>
      </c>
      <c r="C50">
        <v>10535.6</v>
      </c>
    </row>
    <row r="51" spans="1:4">
      <c r="B51" t="s">
        <v>88</v>
      </c>
      <c r="C51">
        <v>7200</v>
      </c>
    </row>
    <row r="52" spans="1:4">
      <c r="A52">
        <v>15</v>
      </c>
      <c r="B52" t="s">
        <v>83</v>
      </c>
      <c r="C52">
        <v>36000</v>
      </c>
      <c r="D52">
        <v>36000</v>
      </c>
    </row>
    <row r="53" spans="1:4">
      <c r="B53" t="s">
        <v>88</v>
      </c>
      <c r="C53">
        <v>36000</v>
      </c>
      <c r="D53">
        <v>36000</v>
      </c>
    </row>
    <row r="54" spans="1:4">
      <c r="A54">
        <v>16</v>
      </c>
      <c r="B54" t="s">
        <v>83</v>
      </c>
      <c r="C54">
        <v>10873.59</v>
      </c>
      <c r="D54">
        <v>24260</v>
      </c>
    </row>
    <row r="55" spans="1:4">
      <c r="B55" t="s">
        <v>86</v>
      </c>
      <c r="C55">
        <v>0</v>
      </c>
      <c r="D55">
        <v>0</v>
      </c>
    </row>
    <row r="56" spans="1:4">
      <c r="B56" t="s">
        <v>89</v>
      </c>
      <c r="C56">
        <v>3000</v>
      </c>
      <c r="D56">
        <v>500</v>
      </c>
    </row>
    <row r="57" spans="1:4">
      <c r="B57" t="s">
        <v>88</v>
      </c>
      <c r="C57">
        <v>10873.59</v>
      </c>
      <c r="D57">
        <v>24260</v>
      </c>
    </row>
    <row r="58" spans="1:4">
      <c r="B58" t="s">
        <v>90</v>
      </c>
      <c r="C58">
        <v>520</v>
      </c>
      <c r="D58">
        <v>80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2015-06-15T05:51:36Z</cp:lastPrinted>
  <dcterms:created xsi:type="dcterms:W3CDTF">2006-09-16T00:00:00Z</dcterms:created>
  <dcterms:modified xsi:type="dcterms:W3CDTF">2015-06-15T05:53:25Z</dcterms:modified>
</cp:coreProperties>
</file>