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12" yWindow="60" windowWidth="15600" windowHeight="11472"/>
  </bookViews>
  <sheets>
    <sheet name="Лист1 (4)" sheetId="5" r:id="rId1"/>
  </sheets>
  <definedNames>
    <definedName name="_xlnm._FilterDatabase" localSheetId="0" hidden="1">'Лист1 (4)'!$A$8:$T$109</definedName>
    <definedName name="_xlnm.Print_Area" localSheetId="0">'Лист1 (4)'!$A$2:$N$115</definedName>
  </definedNames>
  <calcPr calcId="162913"/>
</workbook>
</file>

<file path=xl/calcChain.xml><?xml version="1.0" encoding="utf-8"?>
<calcChain xmlns="http://schemas.openxmlformats.org/spreadsheetml/2006/main">
  <c r="I18" i="5" l="1"/>
  <c r="I51" i="5"/>
  <c r="I117" i="5"/>
  <c r="K117" i="5"/>
  <c r="L117" i="5"/>
  <c r="M117" i="5"/>
  <c r="H118" i="5"/>
  <c r="H119" i="5"/>
  <c r="H120" i="5"/>
  <c r="L120" i="5"/>
  <c r="N120" i="5"/>
  <c r="N117" i="5" s="1"/>
  <c r="H121" i="5"/>
  <c r="H94" i="5"/>
  <c r="H95" i="5"/>
  <c r="I93" i="5"/>
  <c r="H93" i="5" s="1"/>
  <c r="H97" i="5"/>
  <c r="H96" i="5"/>
  <c r="H117" i="5" l="1"/>
  <c r="D116" i="5" s="1"/>
  <c r="D92" i="5"/>
  <c r="H115" i="5"/>
  <c r="L114" i="5"/>
  <c r="H113" i="5"/>
  <c r="H112" i="5"/>
  <c r="I111" i="5"/>
  <c r="K111" i="5" l="1"/>
  <c r="L111" i="5"/>
  <c r="K108" i="5"/>
  <c r="L108" i="5" s="1"/>
  <c r="M108" i="5" s="1"/>
  <c r="N108" i="5" s="1"/>
  <c r="L102" i="5"/>
  <c r="M102" i="5" s="1"/>
  <c r="N102" i="5" s="1"/>
  <c r="N114" i="5" l="1"/>
  <c r="N111" i="5" s="1"/>
  <c r="M111" i="5"/>
  <c r="H102" i="5"/>
  <c r="H114" i="5" l="1"/>
  <c r="H111" i="5"/>
  <c r="D110" i="5" s="1"/>
  <c r="H36" i="5"/>
  <c r="H35" i="5"/>
  <c r="I39" i="5"/>
  <c r="K39" i="5"/>
  <c r="L39" i="5"/>
  <c r="M39" i="5"/>
  <c r="N39" i="5"/>
  <c r="H40" i="5"/>
  <c r="H41" i="5"/>
  <c r="H42" i="5"/>
  <c r="D38" i="5" s="1"/>
  <c r="H43" i="5"/>
  <c r="M51" i="5"/>
  <c r="N51" i="5"/>
  <c r="H39" i="5" l="1"/>
  <c r="M63" i="5"/>
  <c r="H25" i="5"/>
  <c r="H24" i="5"/>
  <c r="H23" i="5"/>
  <c r="H22" i="5"/>
  <c r="M21" i="5"/>
  <c r="L21" i="5"/>
  <c r="K21" i="5"/>
  <c r="I21" i="5"/>
  <c r="H109" i="5" l="1"/>
  <c r="H108" i="5"/>
  <c r="H107" i="5"/>
  <c r="H106" i="5"/>
  <c r="H103" i="5"/>
  <c r="H101" i="5"/>
  <c r="H100" i="5"/>
  <c r="H91" i="5"/>
  <c r="H90" i="5"/>
  <c r="H89" i="5"/>
  <c r="H88" i="5"/>
  <c r="H85" i="5"/>
  <c r="H84" i="5"/>
  <c r="H83" i="5"/>
  <c r="H82" i="5"/>
  <c r="H79" i="5"/>
  <c r="H78" i="5"/>
  <c r="H77" i="5"/>
  <c r="H76" i="5"/>
  <c r="H73" i="5"/>
  <c r="H72" i="5"/>
  <c r="H18" i="5" s="1"/>
  <c r="H71" i="5"/>
  <c r="H70" i="5"/>
  <c r="H67" i="5"/>
  <c r="H66" i="5"/>
  <c r="H65" i="5"/>
  <c r="H64" i="5"/>
  <c r="N105" i="5" l="1"/>
  <c r="M105" i="5"/>
  <c r="L105" i="5"/>
  <c r="K105" i="5"/>
  <c r="I105" i="5"/>
  <c r="H105" i="5" l="1"/>
  <c r="D104" i="5" s="1"/>
  <c r="H33" i="5" l="1"/>
  <c r="N99" i="5"/>
  <c r="M99" i="5"/>
  <c r="L99" i="5"/>
  <c r="K99" i="5"/>
  <c r="I99" i="5"/>
  <c r="N87" i="5"/>
  <c r="M87" i="5"/>
  <c r="L87" i="5"/>
  <c r="K87" i="5"/>
  <c r="I87" i="5"/>
  <c r="N81" i="5"/>
  <c r="M81" i="5"/>
  <c r="L81" i="5"/>
  <c r="K81" i="5"/>
  <c r="I81" i="5"/>
  <c r="N75" i="5"/>
  <c r="M75" i="5"/>
  <c r="L75" i="5"/>
  <c r="K75" i="5"/>
  <c r="I75" i="5"/>
  <c r="N69" i="5"/>
  <c r="M69" i="5"/>
  <c r="L69" i="5"/>
  <c r="K69" i="5"/>
  <c r="I69" i="5"/>
  <c r="N63" i="5"/>
  <c r="L63" i="5"/>
  <c r="K63" i="5"/>
  <c r="I63" i="5"/>
  <c r="N61" i="5"/>
  <c r="N59" i="5"/>
  <c r="N17" i="5" s="1"/>
  <c r="H37" i="5"/>
  <c r="H34" i="5"/>
  <c r="K33" i="5"/>
  <c r="I33" i="5"/>
  <c r="H19" i="5"/>
  <c r="H16" i="5"/>
  <c r="H10" i="5" s="1"/>
  <c r="N21" i="5"/>
  <c r="H21" i="5" s="1"/>
  <c r="N19" i="5"/>
  <c r="N13" i="5" s="1"/>
  <c r="M19" i="5"/>
  <c r="M13" i="5" s="1"/>
  <c r="L19" i="5"/>
  <c r="L13" i="5" s="1"/>
  <c r="K19" i="5"/>
  <c r="K13" i="5" s="1"/>
  <c r="I19" i="5"/>
  <c r="I13" i="5" s="1"/>
  <c r="I12" i="5"/>
  <c r="N16" i="5"/>
  <c r="N10" i="5" s="1"/>
  <c r="M16" i="5"/>
  <c r="L16" i="5"/>
  <c r="K16" i="5"/>
  <c r="K10" i="5" s="1"/>
  <c r="I16" i="5"/>
  <c r="N11" i="5" l="1"/>
  <c r="M59" i="5"/>
  <c r="M61" i="5"/>
  <c r="L61" i="5" s="1"/>
  <c r="K61" i="5" s="1"/>
  <c r="I61" i="5" s="1"/>
  <c r="H61" i="5" s="1"/>
  <c r="H75" i="5"/>
  <c r="D74" i="5" s="1"/>
  <c r="H87" i="5"/>
  <c r="D86" i="5" s="1"/>
  <c r="H99" i="5"/>
  <c r="D98" i="5" s="1"/>
  <c r="H63" i="5"/>
  <c r="D62" i="5" s="1"/>
  <c r="H81" i="5"/>
  <c r="D80" i="5" s="1"/>
  <c r="H69" i="5"/>
  <c r="D68" i="5" s="1"/>
  <c r="L10" i="5"/>
  <c r="D20" i="5"/>
  <c r="I10" i="5"/>
  <c r="M10" i="5"/>
  <c r="N58" i="5"/>
  <c r="M58" i="5" s="1"/>
  <c r="N60" i="5"/>
  <c r="H13" i="5"/>
  <c r="D32" i="5"/>
  <c r="M17" i="5" l="1"/>
  <c r="M11" i="5" s="1"/>
  <c r="N18" i="5"/>
  <c r="N12" i="5" s="1"/>
  <c r="N9" i="5" s="1"/>
  <c r="M60" i="5"/>
  <c r="M57" i="5" s="1"/>
  <c r="L59" i="5"/>
  <c r="K59" i="5" s="1"/>
  <c r="I59" i="5" s="1"/>
  <c r="I17" i="5" s="1"/>
  <c r="N57" i="5"/>
  <c r="L58" i="5"/>
  <c r="N15" i="5" l="1"/>
  <c r="M18" i="5"/>
  <c r="H60" i="5"/>
  <c r="H59" i="5"/>
  <c r="L57" i="5"/>
  <c r="K58" i="5"/>
  <c r="L55" i="5" l="1"/>
  <c r="M12" i="5"/>
  <c r="M9" i="5" s="1"/>
  <c r="M15" i="5"/>
  <c r="I11" i="5"/>
  <c r="I9" i="5" s="1"/>
  <c r="I15" i="5"/>
  <c r="K57" i="5"/>
  <c r="H55" i="5" l="1"/>
  <c r="L54" i="5"/>
  <c r="H54" i="5" s="1"/>
  <c r="K53" i="5"/>
  <c r="K17" i="5" s="1"/>
  <c r="I58" i="5"/>
  <c r="H58" i="5" l="1"/>
  <c r="I57" i="5"/>
  <c r="H57" i="5" s="1"/>
  <c r="D56" i="5" s="1"/>
  <c r="D50" i="5"/>
  <c r="L53" i="5"/>
  <c r="L17" i="5" s="1"/>
  <c r="L18" i="5"/>
  <c r="L12" i="5" s="1"/>
  <c r="K52" i="5"/>
  <c r="K18" i="5"/>
  <c r="H53" i="5" l="1"/>
  <c r="H17" i="5" s="1"/>
  <c r="K51" i="5"/>
  <c r="L52" i="5"/>
  <c r="L51" i="5" s="1"/>
  <c r="K11" i="5" l="1"/>
  <c r="H11" i="5"/>
  <c r="H52" i="5"/>
  <c r="L11" i="5"/>
  <c r="L9" i="5" s="1"/>
  <c r="L15" i="5"/>
  <c r="H51" i="5"/>
  <c r="K12" i="5"/>
  <c r="K15" i="5"/>
  <c r="K9" i="5" l="1"/>
  <c r="H12" i="5"/>
  <c r="H9" i="5" s="1"/>
  <c r="H15" i="5"/>
</calcChain>
</file>

<file path=xl/sharedStrings.xml><?xml version="1.0" encoding="utf-8"?>
<sst xmlns="http://schemas.openxmlformats.org/spreadsheetml/2006/main" count="139" uniqueCount="65">
  <si>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</si>
  <si>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</si>
  <si>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</si>
  <si>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</si>
  <si>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</si>
  <si>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</si>
  <si>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</si>
  <si>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</si>
  <si>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</si>
  <si>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</si>
  <si>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</si>
  <si>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2019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</si>
  <si>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</si>
  <si>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</si>
  <si>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</si>
  <si>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</si>
  <si>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</si>
  <si>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</si>
  <si>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</si>
  <si>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</si>
  <si>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</si>
  <si>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>ВСЕГО по объекту 2, в том числе: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</si>
  <si>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</si>
  <si>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</si>
  <si>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</si>
  <si>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</si>
  <si>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</si>
  <si>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ВСЕГО по объекту 6, в том числе:</t>
  </si>
  <si>
    <t>2023 год</t>
  </si>
  <si>
    <t>2024 год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</si>
  <si>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</si>
  <si>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</si>
  <si>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</si>
  <si>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</si>
  <si>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</si>
  <si>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Артемовский городской округ</t>
  </si>
  <si>
    <t>Объект 1    Строительство (реконструкция) автомобильных дорог по  ул.Мира и по ул.Западной до пересечения с ул.Чернышева</t>
  </si>
  <si>
    <t>г.Артемовский         ул.Мира, ул.Западная</t>
  </si>
  <si>
    <t>ВСЕГО по объекту 5, в том числе:</t>
  </si>
  <si>
    <t xml:space="preserve">Приложение 4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Артемовского    городского округа                                                         от                               № 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</si>
  <si>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2027 года» </t>
  </si>
  <si>
    <t>2025 год</t>
  </si>
  <si>
    <t>2026 год</t>
  </si>
  <si>
    <t>2027 год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</si>
  <si>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2027 года»    </t>
  </si>
  <si>
    <t>Исполнитель: О.А. Макарова, тел.2-40-62</t>
  </si>
  <si>
    <t xml:space="preserve">Объект 2 Реконструкция автомобильной дороги по ул. Энергетиков в   г.Артемовский </t>
  </si>
  <si>
    <t>Объект 5
Устройство наружного освещения улично-дорожной сети район ул. Совхозная, ул.Докучаева, ул.Халтурина, ул.Молодежи до перекрестка с ул.Уральская</t>
  </si>
  <si>
    <t>Объект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Устройство воздушной линии 0,4 кВ наружного освещения улично-дорожной сети ул. Бабушкина в г.Артемовский</t>
  </si>
  <si>
    <t>Объект 7 Строительство (реконструкция) автодороги по ул.Станционная в г.Артемовский Свердловской области</t>
  </si>
  <si>
    <t xml:space="preserve">Объект 8 Реконструкция автомобильной дороги по ул.Восточная, 1-ая Красноармейская в г.Артемовский </t>
  </si>
  <si>
    <t>Объект 9 Строительство (реконструкция) автомобильной дороги по ул.Полярников в г.Артемовский</t>
  </si>
  <si>
    <t>Объект 10 Разработка проектов и проведение работ по рекультивации свалок на территории Артемовского городского округа</t>
  </si>
  <si>
    <t>ВСЕГО по объекту 12, в том числе:</t>
  </si>
  <si>
    <t>Объект 13 Строительство, реконструкция, реставрация, ремонт и содержание памятников и памятных мест</t>
  </si>
  <si>
    <t>ВСЕГО по объекту 13, в том числе:</t>
  </si>
  <si>
    <t>ВСЕГО по объекту 14, в том числе:</t>
  </si>
  <si>
    <t>Объект 12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</si>
  <si>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Объект 3
Устройство наружного освещения по ул. 9 Мая, ул.Терешковой в г.Артемовский</t>
  </si>
  <si>
    <t>Объект 4
Устройство наружного освещения по ул. Чехова в г.Артемовский</t>
  </si>
  <si>
    <t>Объект 11 Устройство наружного освещения по ул.Банковская в г.Артемовский</t>
  </si>
  <si>
    <t>г.Артемовский</t>
  </si>
  <si>
    <t>Объект 14 Устройство наружного освещения по                ул. Ленина в г.Артемовский</t>
  </si>
  <si>
    <t>Объект 15 Устройство наружного освещения по                ул. 1-ая Набережная в г.Артемовский</t>
  </si>
  <si>
    <t>ВСЕГО по объекту 15,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</si>
</sst>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  <font>
      <sz val="17.5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b/>
      <sz val="17.5"/>
      <color rgb="FFFF0000"/>
      <name val="Liberation Serif"/>
      <family val="1"/>
      <charset val="204"/>
    </font>
    <font>
      <sz val="17.5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7.5"/>
      <name val="Liberation Serif"/>
      <family val="1"/>
      <charset val="204"/>
    </font>
    <font>
      <b/>
      <sz val="17.5"/>
      <name val="Liberation Serif"/>
      <family val="1"/>
      <charset val="204"/>
    </font>
    <font>
      <sz val="16"/>
      <name val="Liberation Serif"/>
      <family val="1"/>
      <charset val="204"/>
    </font>
    <font>
      <sz val="12"/>
      <name val="Times New Roman"/>
      <family val="1"/>
      <charset val="204"/>
    </font>
    <font>
      <sz val="17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9" fillId="2" borderId="2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/>
    <xf numFmtId="4" fontId="7" fillId="2" borderId="1" xfId="0" applyNumberFormat="1" applyFont="1" applyFill="1" applyBorder="1"/>
    <xf numFmtId="165" fontId="7" fillId="2" borderId="0" xfId="0" applyNumberFormat="1" applyFont="1" applyFill="1" applyBorder="1"/>
    <xf numFmtId="0" fontId="10" fillId="2" borderId="0" xfId="0" applyFont="1" applyFill="1"/>
    <xf numFmtId="0" fontId="11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165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164" fontId="1" fillId="2" borderId="0" xfId="0" applyNumberFormat="1" applyFont="1" applyFill="1"/>
    <xf numFmtId="165" fontId="1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165" fontId="12" fillId="2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/>
    <xf numFmtId="165" fontId="12" fillId="2" borderId="1" xfId="0" applyNumberFormat="1" applyFont="1" applyFill="1" applyBorder="1" applyAlignment="1"/>
    <xf numFmtId="165" fontId="12" fillId="2" borderId="0" xfId="0" applyNumberFormat="1" applyFont="1" applyFill="1" applyBorder="1"/>
    <xf numFmtId="165" fontId="12" fillId="2" borderId="1" xfId="0" applyNumberFormat="1" applyFont="1" applyFill="1" applyBorder="1" applyAlignment="1">
      <alignment wrapText="1"/>
    </xf>
    <xf numFmtId="165" fontId="12" fillId="2" borderId="1" xfId="0" applyNumberFormat="1" applyFont="1" applyFill="1" applyBorder="1" applyAlignment="1">
      <alignment horizontal="center" wrapText="1"/>
    </xf>
    <xf numFmtId="0" fontId="15" fillId="2" borderId="0" xfId="0" applyFont="1" applyFill="1"/>
    <xf numFmtId="0" fontId="12" fillId="2" borderId="0" xfId="0" applyFont="1" applyFill="1"/>
    <xf numFmtId="0" fontId="12" fillId="2" borderId="0" xfId="0" applyFont="1" applyFill="1" applyBorder="1" applyAlignment="1">
      <alignment horizontal="center" vertical="top" wrapText="1"/>
    </xf>
    <xf numFmtId="0" fontId="16" fillId="2" borderId="0" xfId="0" applyFont="1" applyFill="1"/>
    <xf numFmtId="165" fontId="12" fillId="2" borderId="1" xfId="0" applyNumberFormat="1" applyFont="1" applyFill="1" applyBorder="1" applyAlignment="1">
      <alignment horizontal="right"/>
    </xf>
    <xf numFmtId="165" fontId="12" fillId="2" borderId="3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tabSelected="1" topLeftCell="A5" zoomScale="71" zoomScaleNormal="71" zoomScaleSheetLayoutView="75" zoomScalePageLayoutView="90" workbookViewId="0">
      <selection activeCell="G9" sqref="G9"/>
    </sheetView>
  </sheetViews>
  <sheetFormatPr defaultColWidth="9.109375" defaultRowHeight="15.6" x14ac:dyDescent="0.3"/>
  <cols>
    <col min="1" max="1" width="8.6640625" style="60" customWidth="1"/>
    <col min="2" max="2" width="42.21875" style="17" customWidth="1"/>
    <col min="3" max="3" width="25" style="26" customWidth="1"/>
    <col min="4" max="4" width="17.5546875" style="17" customWidth="1"/>
    <col min="5" max="5" width="14.21875" style="17" customWidth="1"/>
    <col min="6" max="6" width="12.88671875" style="17" customWidth="1"/>
    <col min="7" max="7" width="14.88671875" style="17" customWidth="1"/>
    <col min="8" max="8" width="15.109375" style="6" customWidth="1"/>
    <col min="9" max="9" width="15.21875" style="6" customWidth="1"/>
    <col min="10" max="10" width="15.21875" style="6" hidden="1" customWidth="1"/>
    <col min="11" max="14" width="15.21875" style="6" customWidth="1"/>
    <col min="15" max="15" width="39.88671875" style="17" customWidth="1"/>
    <col min="16" max="16" width="10.6640625" style="17" bestFit="1" customWidth="1"/>
    <col min="17" max="16384" width="9.109375" style="17"/>
  </cols>
  <sheetData>
    <row r="1" spans="1:16" ht="103.5" hidden="1" customHeight="1" x14ac:dyDescent="0.3">
      <c r="B1" s="18"/>
      <c r="C1" s="19"/>
      <c r="D1" s="18"/>
      <c r="E1" s="18"/>
      <c r="F1" s="18"/>
      <c r="G1" s="18" t="s">
        <v>14</v>
      </c>
      <c r="H1" s="20"/>
      <c r="I1" s="47"/>
      <c r="J1" s="20"/>
      <c r="K1" s="72" t="s">
        <v>15</v>
      </c>
      <c r="L1" s="72"/>
      <c r="M1" s="72"/>
      <c r="N1" s="72"/>
    </row>
    <row r="2" spans="1:16" ht="90.75" customHeight="1" x14ac:dyDescent="0.3">
      <c r="B2" s="18"/>
      <c r="C2" s="19"/>
      <c r="D2" s="18"/>
      <c r="E2" s="18"/>
      <c r="F2" s="18"/>
      <c r="G2" s="18"/>
      <c r="H2" s="20"/>
      <c r="I2" s="47"/>
      <c r="J2" s="20"/>
      <c r="K2" s="66" t="s">
        <v>39</v>
      </c>
      <c r="L2" s="66"/>
      <c r="M2" s="66"/>
      <c r="N2" s="66"/>
    </row>
    <row r="3" spans="1:16" ht="144" customHeight="1" x14ac:dyDescent="0.3">
      <c r="B3" s="18"/>
      <c r="C3" s="19"/>
      <c r="D3" s="18"/>
      <c r="E3" s="18"/>
      <c r="F3" s="18"/>
      <c r="G3" s="18"/>
      <c r="H3" s="20"/>
      <c r="I3" s="47"/>
      <c r="J3" s="20"/>
      <c r="K3" s="67" t="s">
        <v>44</v>
      </c>
      <c r="L3" s="67"/>
      <c r="M3" s="67"/>
      <c r="N3" s="67"/>
    </row>
    <row r="4" spans="1:16" ht="66.75" customHeight="1" x14ac:dyDescent="0.35">
      <c r="A4" s="61"/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6" ht="14.25" customHeight="1" x14ac:dyDescent="0.35">
      <c r="A5" s="61"/>
      <c r="B5" s="21"/>
      <c r="C5" s="21"/>
      <c r="D5" s="21"/>
      <c r="E5" s="21"/>
      <c r="F5" s="21"/>
      <c r="G5" s="21"/>
      <c r="H5" s="1"/>
      <c r="I5" s="1"/>
      <c r="J5" s="1"/>
      <c r="K5" s="1"/>
      <c r="L5" s="1"/>
      <c r="M5" s="1"/>
      <c r="N5" s="22"/>
    </row>
    <row r="6" spans="1:16" s="24" customFormat="1" ht="181.8" customHeight="1" x14ac:dyDescent="0.3">
      <c r="A6" s="74" t="s">
        <v>17</v>
      </c>
      <c r="B6" s="75" t="s">
        <v>6</v>
      </c>
      <c r="C6" s="75" t="s">
        <v>7</v>
      </c>
      <c r="D6" s="75" t="s">
        <v>18</v>
      </c>
      <c r="E6" s="75"/>
      <c r="F6" s="75" t="s">
        <v>24</v>
      </c>
      <c r="G6" s="75"/>
      <c r="H6" s="74" t="s">
        <v>0</v>
      </c>
      <c r="I6" s="74"/>
      <c r="J6" s="74"/>
      <c r="K6" s="74"/>
      <c r="L6" s="74"/>
      <c r="M6" s="74"/>
      <c r="N6" s="74"/>
      <c r="O6" s="23"/>
    </row>
    <row r="7" spans="1:16" ht="199.5" customHeight="1" x14ac:dyDescent="0.35">
      <c r="A7" s="74"/>
      <c r="B7" s="75"/>
      <c r="C7" s="75"/>
      <c r="D7" s="25" t="s">
        <v>13</v>
      </c>
      <c r="E7" s="25" t="s">
        <v>16</v>
      </c>
      <c r="F7" s="25" t="s">
        <v>1</v>
      </c>
      <c r="G7" s="25" t="s">
        <v>2</v>
      </c>
      <c r="H7" s="10" t="s">
        <v>3</v>
      </c>
      <c r="I7" s="10" t="s">
        <v>28</v>
      </c>
      <c r="J7" s="10" t="s">
        <v>11</v>
      </c>
      <c r="K7" s="10" t="s">
        <v>29</v>
      </c>
      <c r="L7" s="10" t="s">
        <v>41</v>
      </c>
      <c r="M7" s="10" t="s">
        <v>42</v>
      </c>
      <c r="N7" s="10" t="s">
        <v>43</v>
      </c>
      <c r="O7" s="26"/>
    </row>
    <row r="8" spans="1:16" ht="21.75" customHeight="1" x14ac:dyDescent="0.35">
      <c r="A8" s="16">
        <v>1</v>
      </c>
      <c r="B8" s="27">
        <v>2</v>
      </c>
      <c r="C8" s="28">
        <v>3</v>
      </c>
      <c r="D8" s="27">
        <v>4</v>
      </c>
      <c r="E8" s="27">
        <v>5</v>
      </c>
      <c r="F8" s="27">
        <v>6</v>
      </c>
      <c r="G8" s="27">
        <v>7</v>
      </c>
      <c r="H8" s="16">
        <v>8</v>
      </c>
      <c r="I8" s="16">
        <v>9</v>
      </c>
      <c r="J8" s="16">
        <v>10</v>
      </c>
      <c r="K8" s="16">
        <v>10</v>
      </c>
      <c r="L8" s="16">
        <v>11</v>
      </c>
      <c r="M8" s="16">
        <v>12</v>
      </c>
      <c r="N8" s="16">
        <v>13</v>
      </c>
      <c r="O8" s="26"/>
    </row>
    <row r="9" spans="1:16" ht="54" customHeight="1" x14ac:dyDescent="0.35">
      <c r="A9" s="51">
        <v>1</v>
      </c>
      <c r="B9" s="11" t="s">
        <v>12</v>
      </c>
      <c r="C9" s="29"/>
      <c r="D9" s="11"/>
      <c r="E9" s="11"/>
      <c r="F9" s="11"/>
      <c r="G9" s="11"/>
      <c r="H9" s="58">
        <f>H10+H11+H12</f>
        <v>853319.38749999995</v>
      </c>
      <c r="I9" s="58">
        <f t="shared" ref="I9:M9" si="0">I10+I11+I12</f>
        <v>202063.10000000003</v>
      </c>
      <c r="J9" s="58"/>
      <c r="K9" s="58">
        <f>K10+K11+K12</f>
        <v>289780.90000000002</v>
      </c>
      <c r="L9" s="58">
        <f t="shared" si="0"/>
        <v>1575</v>
      </c>
      <c r="M9" s="58">
        <f t="shared" si="0"/>
        <v>171478.35</v>
      </c>
      <c r="N9" s="59">
        <f>N10+N11+N12</f>
        <v>188422.03749999998</v>
      </c>
      <c r="O9" s="26"/>
      <c r="P9" s="30"/>
    </row>
    <row r="10" spans="1:16" ht="28.5" customHeight="1" x14ac:dyDescent="0.35">
      <c r="A10" s="51">
        <v>2</v>
      </c>
      <c r="B10" s="11" t="s">
        <v>5</v>
      </c>
      <c r="C10" s="29"/>
      <c r="D10" s="11"/>
      <c r="E10" s="11"/>
      <c r="F10" s="11"/>
      <c r="G10" s="11"/>
      <c r="H10" s="58">
        <f t="shared" ref="H10:N13" si="1">H16</f>
        <v>0</v>
      </c>
      <c r="I10" s="58">
        <f t="shared" si="1"/>
        <v>0</v>
      </c>
      <c r="J10" s="58"/>
      <c r="K10" s="58">
        <f t="shared" si="1"/>
        <v>0</v>
      </c>
      <c r="L10" s="58">
        <f t="shared" si="1"/>
        <v>0</v>
      </c>
      <c r="M10" s="58">
        <f t="shared" si="1"/>
        <v>0</v>
      </c>
      <c r="N10" s="59">
        <f>N16</f>
        <v>0</v>
      </c>
      <c r="O10" s="26"/>
      <c r="P10" s="30"/>
    </row>
    <row r="11" spans="1:16" ht="21.6" x14ac:dyDescent="0.35">
      <c r="A11" s="51">
        <v>3</v>
      </c>
      <c r="B11" s="11" t="s">
        <v>4</v>
      </c>
      <c r="C11" s="29"/>
      <c r="D11" s="11"/>
      <c r="E11" s="11"/>
      <c r="F11" s="11"/>
      <c r="G11" s="11"/>
      <c r="H11" s="58">
        <f t="shared" si="1"/>
        <v>510691.4</v>
      </c>
      <c r="I11" s="58">
        <f t="shared" si="1"/>
        <v>99107.6</v>
      </c>
      <c r="J11" s="58"/>
      <c r="K11" s="58">
        <f t="shared" si="1"/>
        <v>72899.100000000006</v>
      </c>
      <c r="L11" s="58">
        <f t="shared" si="1"/>
        <v>0</v>
      </c>
      <c r="M11" s="58">
        <f t="shared" si="1"/>
        <v>161333.4</v>
      </c>
      <c r="N11" s="59">
        <f t="shared" si="1"/>
        <v>177351.3</v>
      </c>
      <c r="O11" s="26"/>
      <c r="P11" s="30"/>
    </row>
    <row r="12" spans="1:16" ht="21.6" x14ac:dyDescent="0.35">
      <c r="A12" s="51">
        <v>4</v>
      </c>
      <c r="B12" s="11" t="s">
        <v>9</v>
      </c>
      <c r="C12" s="29"/>
      <c r="D12" s="11"/>
      <c r="E12" s="11"/>
      <c r="F12" s="11"/>
      <c r="G12" s="11"/>
      <c r="H12" s="58">
        <f t="shared" si="1"/>
        <v>342627.98749999999</v>
      </c>
      <c r="I12" s="58">
        <f t="shared" si="1"/>
        <v>102955.50000000001</v>
      </c>
      <c r="J12" s="58"/>
      <c r="K12" s="58">
        <f t="shared" si="1"/>
        <v>216881.8</v>
      </c>
      <c r="L12" s="58">
        <f t="shared" si="1"/>
        <v>1575</v>
      </c>
      <c r="M12" s="58">
        <f t="shared" si="1"/>
        <v>10144.950000000001</v>
      </c>
      <c r="N12" s="59">
        <f>N18</f>
        <v>11070.737499999999</v>
      </c>
      <c r="O12" s="26"/>
      <c r="P12" s="30"/>
    </row>
    <row r="13" spans="1:16" ht="22.2" customHeight="1" x14ac:dyDescent="0.35">
      <c r="A13" s="51">
        <v>5</v>
      </c>
      <c r="B13" s="11" t="s">
        <v>10</v>
      </c>
      <c r="C13" s="14"/>
      <c r="D13" s="14"/>
      <c r="E13" s="14"/>
      <c r="F13" s="14"/>
      <c r="G13" s="14"/>
      <c r="H13" s="9">
        <f>I13+K13+L13+M13+N13</f>
        <v>0</v>
      </c>
      <c r="I13" s="9">
        <f t="shared" si="1"/>
        <v>0</v>
      </c>
      <c r="J13" s="9"/>
      <c r="K13" s="9">
        <f t="shared" si="1"/>
        <v>0</v>
      </c>
      <c r="L13" s="9">
        <f t="shared" si="1"/>
        <v>0</v>
      </c>
      <c r="M13" s="9">
        <f t="shared" si="1"/>
        <v>0</v>
      </c>
      <c r="N13" s="31">
        <f>N19</f>
        <v>0</v>
      </c>
      <c r="O13" s="26"/>
    </row>
    <row r="14" spans="1:16" ht="24.75" customHeight="1" x14ac:dyDescent="0.35">
      <c r="A14" s="51">
        <v>6</v>
      </c>
      <c r="B14" s="68" t="s">
        <v>19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26"/>
    </row>
    <row r="15" spans="1:16" ht="55.8" customHeight="1" x14ac:dyDescent="0.35">
      <c r="A15" s="51">
        <v>7</v>
      </c>
      <c r="B15" s="11" t="s">
        <v>20</v>
      </c>
      <c r="C15" s="16"/>
      <c r="D15" s="16"/>
      <c r="E15" s="16"/>
      <c r="F15" s="16"/>
      <c r="G15" s="16"/>
      <c r="H15" s="56">
        <f>H16+H17+H18+H19</f>
        <v>853319.38749999995</v>
      </c>
      <c r="I15" s="56">
        <f t="shared" ref="I15:M15" si="2">I16+I17+I18+I19</f>
        <v>202063.10000000003</v>
      </c>
      <c r="J15" s="56"/>
      <c r="K15" s="56">
        <f t="shared" si="2"/>
        <v>289780.90000000002</v>
      </c>
      <c r="L15" s="56">
        <f t="shared" si="2"/>
        <v>1575</v>
      </c>
      <c r="M15" s="56">
        <f t="shared" si="2"/>
        <v>171478.35</v>
      </c>
      <c r="N15" s="56">
        <f>N16+N17+N18+N19</f>
        <v>188422.03749999998</v>
      </c>
      <c r="O15" s="26"/>
    </row>
    <row r="16" spans="1:16" ht="31.5" customHeight="1" x14ac:dyDescent="0.35">
      <c r="A16" s="51">
        <v>8</v>
      </c>
      <c r="B16" s="11" t="s">
        <v>5</v>
      </c>
      <c r="C16" s="16"/>
      <c r="D16" s="16"/>
      <c r="E16" s="16"/>
      <c r="F16" s="16"/>
      <c r="G16" s="16"/>
      <c r="H16" s="56">
        <f t="shared" ref="H16:M19" si="3">H22</f>
        <v>0</v>
      </c>
      <c r="I16" s="56">
        <f t="shared" si="3"/>
        <v>0</v>
      </c>
      <c r="J16" s="56"/>
      <c r="K16" s="56">
        <f t="shared" si="3"/>
        <v>0</v>
      </c>
      <c r="L16" s="56">
        <f t="shared" si="3"/>
        <v>0</v>
      </c>
      <c r="M16" s="56">
        <f t="shared" si="3"/>
        <v>0</v>
      </c>
      <c r="N16" s="56">
        <f>N22</f>
        <v>0</v>
      </c>
      <c r="O16" s="26"/>
    </row>
    <row r="17" spans="1:15" ht="21.6" x14ac:dyDescent="0.35">
      <c r="A17" s="51">
        <v>9</v>
      </c>
      <c r="B17" s="11" t="s">
        <v>4</v>
      </c>
      <c r="C17" s="16"/>
      <c r="D17" s="16"/>
      <c r="E17" s="16"/>
      <c r="F17" s="16"/>
      <c r="G17" s="16"/>
      <c r="H17" s="56">
        <f>H23+H35+H41+H53+H59+H65+H71+H77+H83+H89+H95+H101+H107+H113</f>
        <v>510691.4</v>
      </c>
      <c r="I17" s="56">
        <f>I23+I29+I35+I41+I47+I53+I59+I65+I71+I77+I83+I89+I95+I101+I107+I113</f>
        <v>99107.6</v>
      </c>
      <c r="J17" s="56"/>
      <c r="K17" s="56">
        <f>K23+K29+K35+K41+K47+K53+K59+K65+K71+K77+K83+K89+K95+K101+K107</f>
        <v>72899.100000000006</v>
      </c>
      <c r="L17" s="56">
        <f>L23+L29+L35+L41+L47+L53+L59+L65+L71+L77+L83+L89+L95+L101+L107</f>
        <v>0</v>
      </c>
      <c r="M17" s="56">
        <f>M23+M29+M35+M41+M47+M53+M59+M65+M71+M77+M83+M89+M95+M101+M107</f>
        <v>161333.4</v>
      </c>
      <c r="N17" s="56">
        <f>N23+N29+N35+N41+N47+N53+N59+N65+N71+N77+N83+N89+N95+N101+N107</f>
        <v>177351.3</v>
      </c>
      <c r="O17" s="26"/>
    </row>
    <row r="18" spans="1:15" ht="22.5" customHeight="1" x14ac:dyDescent="0.35">
      <c r="A18" s="51">
        <v>10</v>
      </c>
      <c r="B18" s="11" t="s">
        <v>9</v>
      </c>
      <c r="C18" s="16"/>
      <c r="D18" s="16"/>
      <c r="E18" s="16"/>
      <c r="F18" s="16"/>
      <c r="G18" s="16"/>
      <c r="H18" s="56">
        <f>H24+H36+H42+H54+H60+H66+H72+H78+H84+H90+H96+H102+H108+H114+H120</f>
        <v>342627.98749999999</v>
      </c>
      <c r="I18" s="56">
        <f>I24+I30+I36+I48+I54+I42+I60+I66+I72+I78+I84+I90+I96+I102+I108+I114+I120</f>
        <v>102955.50000000001</v>
      </c>
      <c r="J18" s="56"/>
      <c r="K18" s="56">
        <f>K24+K30+K36+K48+K54+K42+K60+K66+K72+K78+K84+K90+K96+K102+K108</f>
        <v>216881.8</v>
      </c>
      <c r="L18" s="56">
        <f>L24+L30+L36+L48+L54+L42+L60+L66+L72+L78+L84+L90+L96+L102+L108</f>
        <v>1575</v>
      </c>
      <c r="M18" s="56">
        <f>M24+M30+M36+M48+M54+M42+M60+M66+M72+M78+M84+M90+M96+M102+M108</f>
        <v>10144.950000000001</v>
      </c>
      <c r="N18" s="56">
        <f>N24+N30+N36+N48+N54+N42+N60+N66+N72+N78+N84+N90+N96+N102+N108</f>
        <v>11070.737499999999</v>
      </c>
      <c r="O18" s="26"/>
    </row>
    <row r="19" spans="1:15" ht="27" customHeight="1" x14ac:dyDescent="0.35">
      <c r="A19" s="51">
        <v>11</v>
      </c>
      <c r="B19" s="11" t="s">
        <v>10</v>
      </c>
      <c r="C19" s="16"/>
      <c r="D19" s="16"/>
      <c r="E19" s="16"/>
      <c r="F19" s="16"/>
      <c r="G19" s="16"/>
      <c r="H19" s="56">
        <f t="shared" si="3"/>
        <v>0</v>
      </c>
      <c r="I19" s="56">
        <f t="shared" si="3"/>
        <v>0</v>
      </c>
      <c r="J19" s="56"/>
      <c r="K19" s="56">
        <f t="shared" si="3"/>
        <v>0</v>
      </c>
      <c r="L19" s="56">
        <f t="shared" si="3"/>
        <v>0</v>
      </c>
      <c r="M19" s="56">
        <f t="shared" si="3"/>
        <v>0</v>
      </c>
      <c r="N19" s="56">
        <f>N25</f>
        <v>0</v>
      </c>
      <c r="O19" s="26"/>
    </row>
    <row r="20" spans="1:15" ht="117.6" customHeight="1" x14ac:dyDescent="0.35">
      <c r="A20" s="51">
        <v>12</v>
      </c>
      <c r="B20" s="32" t="s">
        <v>36</v>
      </c>
      <c r="C20" s="33" t="s">
        <v>37</v>
      </c>
      <c r="D20" s="34">
        <f>H21</f>
        <v>0</v>
      </c>
      <c r="E20" s="8"/>
      <c r="F20" s="7">
        <v>2024</v>
      </c>
      <c r="G20" s="7">
        <v>2025</v>
      </c>
      <c r="H20" s="3"/>
      <c r="I20" s="3"/>
      <c r="J20" s="3"/>
      <c r="K20" s="3"/>
      <c r="L20" s="3"/>
      <c r="M20" s="3"/>
      <c r="N20" s="35"/>
      <c r="O20" s="26"/>
    </row>
    <row r="21" spans="1:15" ht="43.2" x14ac:dyDescent="0.35">
      <c r="A21" s="51">
        <v>13</v>
      </c>
      <c r="B21" s="36" t="s">
        <v>8</v>
      </c>
      <c r="C21" s="36"/>
      <c r="D21" s="37"/>
      <c r="E21" s="8"/>
      <c r="F21" s="8"/>
      <c r="G21" s="8"/>
      <c r="H21" s="64">
        <f>SUM(I21:N21)</f>
        <v>0</v>
      </c>
      <c r="I21" s="65">
        <f t="shared" ref="I21:M21" si="4">I22+I23+I24+I25</f>
        <v>0</v>
      </c>
      <c r="J21" s="65"/>
      <c r="K21" s="65">
        <f t="shared" si="4"/>
        <v>0</v>
      </c>
      <c r="L21" s="65">
        <f t="shared" si="4"/>
        <v>0</v>
      </c>
      <c r="M21" s="65">
        <f t="shared" si="4"/>
        <v>0</v>
      </c>
      <c r="N21" s="64">
        <f>N22+N23+N24+N25</f>
        <v>0</v>
      </c>
      <c r="O21" s="26"/>
    </row>
    <row r="22" spans="1:15" ht="31.5" customHeight="1" x14ac:dyDescent="0.35">
      <c r="A22" s="51">
        <v>14</v>
      </c>
      <c r="B22" s="36" t="s">
        <v>5</v>
      </c>
      <c r="C22" s="36"/>
      <c r="D22" s="8"/>
      <c r="E22" s="8"/>
      <c r="F22" s="8"/>
      <c r="G22" s="8"/>
      <c r="H22" s="64">
        <f>SUM(I22:N22)</f>
        <v>0</v>
      </c>
      <c r="I22" s="65">
        <v>0</v>
      </c>
      <c r="J22" s="65"/>
      <c r="K22" s="65">
        <v>0</v>
      </c>
      <c r="L22" s="65">
        <v>0</v>
      </c>
      <c r="M22" s="65">
        <v>0</v>
      </c>
      <c r="N22" s="64">
        <v>0</v>
      </c>
      <c r="O22" s="26"/>
    </row>
    <row r="23" spans="1:15" ht="25.2" customHeight="1" x14ac:dyDescent="0.35">
      <c r="A23" s="51">
        <v>15</v>
      </c>
      <c r="B23" s="36" t="s">
        <v>4</v>
      </c>
      <c r="C23" s="36"/>
      <c r="D23" s="8"/>
      <c r="E23" s="8"/>
      <c r="F23" s="8"/>
      <c r="G23" s="8"/>
      <c r="H23" s="64">
        <f>SUM(I23:N23)</f>
        <v>0</v>
      </c>
      <c r="I23" s="65">
        <v>0</v>
      </c>
      <c r="J23" s="65"/>
      <c r="K23" s="65">
        <v>0</v>
      </c>
      <c r="L23" s="65">
        <v>0</v>
      </c>
      <c r="M23" s="65">
        <v>0</v>
      </c>
      <c r="N23" s="64">
        <v>0</v>
      </c>
      <c r="O23" s="26"/>
    </row>
    <row r="24" spans="1:15" ht="21.6" x14ac:dyDescent="0.35">
      <c r="A24" s="51">
        <v>16</v>
      </c>
      <c r="B24" s="36" t="s">
        <v>9</v>
      </c>
      <c r="C24" s="36"/>
      <c r="D24" s="8"/>
      <c r="E24" s="8"/>
      <c r="F24" s="8"/>
      <c r="G24" s="8"/>
      <c r="H24" s="64">
        <f>SUM(I24:N24)</f>
        <v>0</v>
      </c>
      <c r="I24" s="65">
        <v>0</v>
      </c>
      <c r="J24" s="65"/>
      <c r="K24" s="65">
        <v>0</v>
      </c>
      <c r="L24" s="65">
        <v>0</v>
      </c>
      <c r="M24" s="65">
        <v>0</v>
      </c>
      <c r="N24" s="64">
        <v>0</v>
      </c>
      <c r="O24" s="26"/>
    </row>
    <row r="25" spans="1:15" ht="24" customHeight="1" x14ac:dyDescent="0.35">
      <c r="A25" s="51">
        <v>17</v>
      </c>
      <c r="B25" s="36" t="s">
        <v>10</v>
      </c>
      <c r="C25" s="36"/>
      <c r="D25" s="8"/>
      <c r="E25" s="8"/>
      <c r="F25" s="8"/>
      <c r="G25" s="8"/>
      <c r="H25" s="64">
        <f>SUM(I25:N25)</f>
        <v>0</v>
      </c>
      <c r="I25" s="65">
        <v>0</v>
      </c>
      <c r="J25" s="65"/>
      <c r="K25" s="65">
        <v>0</v>
      </c>
      <c r="L25" s="65">
        <v>0</v>
      </c>
      <c r="M25" s="65">
        <v>0</v>
      </c>
      <c r="N25" s="64">
        <v>0</v>
      </c>
      <c r="O25" s="26"/>
    </row>
    <row r="26" spans="1:15" ht="88.2" hidden="1" customHeight="1" x14ac:dyDescent="0.35">
      <c r="A26" s="51">
        <v>18</v>
      </c>
      <c r="B26" s="32"/>
      <c r="C26" s="33"/>
      <c r="D26" s="34"/>
      <c r="E26" s="8"/>
      <c r="F26" s="7"/>
      <c r="G26" s="7"/>
      <c r="H26" s="3"/>
      <c r="I26" s="3"/>
      <c r="J26" s="3"/>
      <c r="K26" s="3"/>
      <c r="L26" s="3"/>
      <c r="M26" s="3"/>
      <c r="N26" s="35"/>
      <c r="O26" s="26"/>
    </row>
    <row r="27" spans="1:15" ht="21.6" hidden="1" x14ac:dyDescent="0.35">
      <c r="A27" s="51">
        <v>19</v>
      </c>
      <c r="B27" s="36"/>
      <c r="C27" s="25"/>
      <c r="D27" s="8"/>
      <c r="E27" s="8"/>
      <c r="F27" s="8"/>
      <c r="G27" s="8"/>
      <c r="H27" s="2"/>
      <c r="I27" s="2"/>
      <c r="J27" s="2"/>
      <c r="K27" s="2"/>
      <c r="L27" s="2"/>
      <c r="M27" s="2"/>
      <c r="N27" s="38"/>
      <c r="O27" s="26"/>
    </row>
    <row r="28" spans="1:15" ht="21.6" hidden="1" x14ac:dyDescent="0.35">
      <c r="A28" s="51">
        <v>20</v>
      </c>
      <c r="B28" s="36"/>
      <c r="C28" s="25"/>
      <c r="D28" s="8"/>
      <c r="E28" s="8"/>
      <c r="F28" s="8"/>
      <c r="G28" s="8"/>
      <c r="H28" s="2"/>
      <c r="I28" s="2"/>
      <c r="J28" s="2"/>
      <c r="K28" s="2"/>
      <c r="L28" s="2"/>
      <c r="M28" s="2"/>
      <c r="N28" s="38"/>
      <c r="O28" s="26"/>
    </row>
    <row r="29" spans="1:15" ht="21.6" hidden="1" x14ac:dyDescent="0.35">
      <c r="A29" s="51">
        <v>21</v>
      </c>
      <c r="B29" s="36"/>
      <c r="C29" s="25"/>
      <c r="D29" s="8"/>
      <c r="E29" s="8"/>
      <c r="F29" s="8"/>
      <c r="G29" s="8"/>
      <c r="H29" s="2"/>
      <c r="I29" s="2"/>
      <c r="J29" s="2"/>
      <c r="K29" s="2"/>
      <c r="L29" s="2"/>
      <c r="M29" s="2"/>
      <c r="N29" s="38"/>
      <c r="O29" s="26"/>
    </row>
    <row r="30" spans="1:15" ht="21.6" hidden="1" x14ac:dyDescent="0.35">
      <c r="A30" s="51">
        <v>22</v>
      </c>
      <c r="B30" s="36"/>
      <c r="C30" s="25"/>
      <c r="D30" s="8"/>
      <c r="E30" s="8"/>
      <c r="F30" s="8"/>
      <c r="G30" s="8"/>
      <c r="H30" s="2"/>
      <c r="I30" s="2"/>
      <c r="J30" s="2"/>
      <c r="K30" s="2"/>
      <c r="L30" s="2"/>
      <c r="M30" s="2"/>
      <c r="N30" s="38"/>
      <c r="O30" s="26"/>
    </row>
    <row r="31" spans="1:15" ht="25.2" hidden="1" customHeight="1" x14ac:dyDescent="0.35">
      <c r="A31" s="51">
        <v>23</v>
      </c>
      <c r="B31" s="36"/>
      <c r="C31" s="25"/>
      <c r="D31" s="8"/>
      <c r="E31" s="8"/>
      <c r="F31" s="8"/>
      <c r="G31" s="8"/>
      <c r="H31" s="2"/>
      <c r="I31" s="2"/>
      <c r="J31" s="2"/>
      <c r="K31" s="2"/>
      <c r="L31" s="2"/>
      <c r="M31" s="2"/>
      <c r="N31" s="38"/>
      <c r="O31" s="26"/>
    </row>
    <row r="32" spans="1:15" ht="90" customHeight="1" x14ac:dyDescent="0.35">
      <c r="A32" s="51">
        <v>18</v>
      </c>
      <c r="B32" s="11" t="s">
        <v>46</v>
      </c>
      <c r="C32" s="12" t="s">
        <v>23</v>
      </c>
      <c r="D32" s="13">
        <f>H33</f>
        <v>151059.70000000001</v>
      </c>
      <c r="E32" s="14"/>
      <c r="F32" s="15">
        <v>2023</v>
      </c>
      <c r="G32" s="15">
        <v>2024</v>
      </c>
      <c r="H32" s="3"/>
      <c r="I32" s="3"/>
      <c r="J32" s="3"/>
      <c r="K32" s="3"/>
      <c r="L32" s="3"/>
      <c r="M32" s="3"/>
      <c r="N32" s="35"/>
      <c r="O32" s="26"/>
    </row>
    <row r="33" spans="1:20" ht="43.2" x14ac:dyDescent="0.35">
      <c r="A33" s="51">
        <v>19</v>
      </c>
      <c r="B33" s="36" t="s">
        <v>21</v>
      </c>
      <c r="C33" s="25"/>
      <c r="D33" s="8"/>
      <c r="E33" s="8"/>
      <c r="F33" s="8"/>
      <c r="G33" s="8"/>
      <c r="H33" s="9">
        <f>SUM(H35:H36)</f>
        <v>151059.70000000001</v>
      </c>
      <c r="I33" s="9">
        <f>SUM(I34:I37)</f>
        <v>74323.8</v>
      </c>
      <c r="J33" s="9"/>
      <c r="K33" s="9">
        <f t="shared" ref="K33" si="5">SUM(K34:K37)</f>
        <v>76735.900000000009</v>
      </c>
      <c r="L33" s="9">
        <v>0</v>
      </c>
      <c r="M33" s="9">
        <v>0</v>
      </c>
      <c r="N33" s="9">
        <v>0</v>
      </c>
      <c r="O33" s="26"/>
    </row>
    <row r="34" spans="1:20" ht="21.6" x14ac:dyDescent="0.35">
      <c r="A34" s="51">
        <v>20</v>
      </c>
      <c r="B34" s="36" t="s">
        <v>5</v>
      </c>
      <c r="C34" s="25"/>
      <c r="D34" s="8"/>
      <c r="E34" s="8"/>
      <c r="F34" s="8"/>
      <c r="G34" s="8"/>
      <c r="H34" s="9">
        <f>SUM(I34:N34)</f>
        <v>0</v>
      </c>
      <c r="I34" s="9">
        <v>0</v>
      </c>
      <c r="J34" s="9"/>
      <c r="K34" s="9">
        <v>0</v>
      </c>
      <c r="L34" s="9">
        <v>0</v>
      </c>
      <c r="M34" s="9">
        <v>0</v>
      </c>
      <c r="N34" s="9">
        <v>0</v>
      </c>
      <c r="O34" s="26"/>
    </row>
    <row r="35" spans="1:20" ht="21.6" x14ac:dyDescent="0.35">
      <c r="A35" s="51">
        <v>21</v>
      </c>
      <c r="B35" s="36" t="s">
        <v>4</v>
      </c>
      <c r="C35" s="25"/>
      <c r="D35" s="8"/>
      <c r="E35" s="8"/>
      <c r="F35" s="8"/>
      <c r="G35" s="8"/>
      <c r="H35" s="9">
        <f>K35+I35</f>
        <v>143506.70000000001</v>
      </c>
      <c r="I35" s="9">
        <v>70607.600000000006</v>
      </c>
      <c r="J35" s="9"/>
      <c r="K35" s="9">
        <v>72899.100000000006</v>
      </c>
      <c r="L35" s="9">
        <v>0</v>
      </c>
      <c r="M35" s="9">
        <v>0</v>
      </c>
      <c r="N35" s="9">
        <v>0</v>
      </c>
      <c r="O35" s="26"/>
    </row>
    <row r="36" spans="1:20" ht="21.6" x14ac:dyDescent="0.35">
      <c r="A36" s="51">
        <v>22</v>
      </c>
      <c r="B36" s="36" t="s">
        <v>9</v>
      </c>
      <c r="C36" s="25"/>
      <c r="D36" s="8"/>
      <c r="E36" s="8"/>
      <c r="F36" s="8"/>
      <c r="G36" s="8"/>
      <c r="H36" s="9">
        <f>K36+I36</f>
        <v>7553</v>
      </c>
      <c r="I36" s="9">
        <v>3716.2</v>
      </c>
      <c r="J36" s="9"/>
      <c r="K36" s="9">
        <v>3836.8</v>
      </c>
      <c r="L36" s="9">
        <v>0</v>
      </c>
      <c r="M36" s="9">
        <v>0</v>
      </c>
      <c r="N36" s="9">
        <v>0</v>
      </c>
      <c r="O36" s="26"/>
    </row>
    <row r="37" spans="1:20" ht="24.6" customHeight="1" x14ac:dyDescent="0.35">
      <c r="A37" s="51">
        <v>23</v>
      </c>
      <c r="B37" s="36" t="s">
        <v>10</v>
      </c>
      <c r="C37" s="25"/>
      <c r="D37" s="8"/>
      <c r="E37" s="8"/>
      <c r="F37" s="8"/>
      <c r="G37" s="8"/>
      <c r="H37" s="9">
        <f>SUM(I37:N37)</f>
        <v>0</v>
      </c>
      <c r="I37" s="9">
        <v>0</v>
      </c>
      <c r="J37" s="9"/>
      <c r="K37" s="9">
        <v>0</v>
      </c>
      <c r="L37" s="9">
        <v>0</v>
      </c>
      <c r="M37" s="9">
        <v>0</v>
      </c>
      <c r="N37" s="9">
        <v>0</v>
      </c>
      <c r="O37" s="26"/>
    </row>
    <row r="38" spans="1:20" ht="111" customHeight="1" x14ac:dyDescent="0.35">
      <c r="A38" s="51">
        <v>24</v>
      </c>
      <c r="B38" s="11" t="s">
        <v>58</v>
      </c>
      <c r="C38" s="12" t="s">
        <v>25</v>
      </c>
      <c r="D38" s="54">
        <f>H42</f>
        <v>5537.3</v>
      </c>
      <c r="E38" s="8"/>
      <c r="F38" s="7">
        <v>2023</v>
      </c>
      <c r="G38" s="7">
        <v>2023</v>
      </c>
      <c r="H38" s="3"/>
      <c r="I38" s="3"/>
      <c r="J38" s="3"/>
      <c r="K38" s="3"/>
      <c r="L38" s="3"/>
      <c r="M38" s="3"/>
      <c r="N38" s="35"/>
      <c r="O38" s="26"/>
    </row>
    <row r="39" spans="1:20" ht="44.4" x14ac:dyDescent="0.45">
      <c r="A39" s="51">
        <v>25</v>
      </c>
      <c r="B39" s="36" t="s">
        <v>22</v>
      </c>
      <c r="C39" s="25"/>
      <c r="D39" s="8"/>
      <c r="E39" s="8"/>
      <c r="F39" s="8"/>
      <c r="G39" s="8"/>
      <c r="H39" s="9">
        <f>SUM(I39:N39)</f>
        <v>5537.3</v>
      </c>
      <c r="I39" s="9">
        <f>SUM(I40:I43)</f>
        <v>5537.3</v>
      </c>
      <c r="J39" s="9"/>
      <c r="K39" s="9">
        <f t="shared" ref="K39:M39" si="6">SUM(K40:K43)</f>
        <v>0</v>
      </c>
      <c r="L39" s="9">
        <f t="shared" si="6"/>
        <v>0</v>
      </c>
      <c r="M39" s="9">
        <f t="shared" si="6"/>
        <v>0</v>
      </c>
      <c r="N39" s="31">
        <f>SUM(N40:N43)</f>
        <v>0</v>
      </c>
      <c r="O39" s="26"/>
      <c r="P39" s="39"/>
      <c r="Q39" s="39"/>
      <c r="R39" s="39"/>
      <c r="S39" s="39"/>
      <c r="T39" s="39"/>
    </row>
    <row r="40" spans="1:20" ht="27.75" customHeight="1" x14ac:dyDescent="0.35">
      <c r="A40" s="51">
        <v>26</v>
      </c>
      <c r="B40" s="36" t="s">
        <v>5</v>
      </c>
      <c r="C40" s="25"/>
      <c r="D40" s="8"/>
      <c r="E40" s="8"/>
      <c r="F40" s="8"/>
      <c r="G40" s="8"/>
      <c r="H40" s="9">
        <f>SUM(I40:N40)</f>
        <v>0</v>
      </c>
      <c r="I40" s="9">
        <v>0</v>
      </c>
      <c r="J40" s="9"/>
      <c r="K40" s="9">
        <v>0</v>
      </c>
      <c r="L40" s="9">
        <v>0</v>
      </c>
      <c r="M40" s="9">
        <v>0</v>
      </c>
      <c r="N40" s="31">
        <v>0</v>
      </c>
      <c r="O40" s="26"/>
    </row>
    <row r="41" spans="1:20" ht="21.6" x14ac:dyDescent="0.35">
      <c r="A41" s="51">
        <v>27</v>
      </c>
      <c r="B41" s="36" t="s">
        <v>4</v>
      </c>
      <c r="C41" s="25"/>
      <c r="D41" s="8"/>
      <c r="E41" s="8"/>
      <c r="F41" s="8"/>
      <c r="G41" s="8"/>
      <c r="H41" s="9">
        <f>SUM(I41:N41)</f>
        <v>0</v>
      </c>
      <c r="I41" s="9">
        <v>0</v>
      </c>
      <c r="J41" s="9"/>
      <c r="K41" s="9">
        <v>0</v>
      </c>
      <c r="L41" s="9">
        <v>0</v>
      </c>
      <c r="M41" s="9">
        <v>0</v>
      </c>
      <c r="N41" s="31">
        <v>0</v>
      </c>
      <c r="O41" s="26"/>
    </row>
    <row r="42" spans="1:20" ht="21.6" x14ac:dyDescent="0.35">
      <c r="A42" s="51">
        <v>28</v>
      </c>
      <c r="B42" s="36" t="s">
        <v>9</v>
      </c>
      <c r="C42" s="25"/>
      <c r="D42" s="8"/>
      <c r="E42" s="8"/>
      <c r="F42" s="8"/>
      <c r="G42" s="8"/>
      <c r="H42" s="9">
        <f>SUM(I42:N42)</f>
        <v>5537.3</v>
      </c>
      <c r="I42" s="9">
        <v>5537.3</v>
      </c>
      <c r="J42" s="9"/>
      <c r="K42" s="9">
        <v>0</v>
      </c>
      <c r="L42" s="9">
        <v>0</v>
      </c>
      <c r="M42" s="9">
        <v>0</v>
      </c>
      <c r="N42" s="31">
        <v>0</v>
      </c>
      <c r="O42" s="26"/>
    </row>
    <row r="43" spans="1:20" ht="25.2" customHeight="1" x14ac:dyDescent="0.35">
      <c r="A43" s="51">
        <v>29</v>
      </c>
      <c r="B43" s="36" t="s">
        <v>10</v>
      </c>
      <c r="C43" s="25"/>
      <c r="D43" s="8"/>
      <c r="E43" s="8"/>
      <c r="F43" s="8"/>
      <c r="G43" s="8"/>
      <c r="H43" s="9">
        <f>SUM(I43:N43)</f>
        <v>0</v>
      </c>
      <c r="I43" s="9">
        <v>0</v>
      </c>
      <c r="J43" s="9"/>
      <c r="K43" s="9">
        <v>0</v>
      </c>
      <c r="L43" s="9">
        <v>0</v>
      </c>
      <c r="M43" s="9">
        <v>0</v>
      </c>
      <c r="N43" s="31">
        <v>0</v>
      </c>
      <c r="O43" s="26"/>
    </row>
    <row r="44" spans="1:20" ht="92.4" hidden="1" customHeight="1" x14ac:dyDescent="0.35">
      <c r="A44" s="51">
        <v>30</v>
      </c>
      <c r="B44" s="49"/>
      <c r="C44" s="33"/>
      <c r="D44" s="34"/>
      <c r="E44" s="8"/>
      <c r="F44" s="7"/>
      <c r="G44" s="7"/>
      <c r="H44" s="2"/>
      <c r="I44" s="2"/>
      <c r="J44" s="2"/>
      <c r="K44" s="2"/>
      <c r="L44" s="2"/>
      <c r="M44" s="2"/>
      <c r="N44" s="38"/>
      <c r="O44" s="26"/>
    </row>
    <row r="45" spans="1:20" ht="21.6" hidden="1" x14ac:dyDescent="0.35">
      <c r="A45" s="51">
        <v>31</v>
      </c>
      <c r="B45" s="36"/>
      <c r="C45" s="25"/>
      <c r="D45" s="8"/>
      <c r="E45" s="8"/>
      <c r="F45" s="8"/>
      <c r="G45" s="8"/>
      <c r="H45" s="2"/>
      <c r="I45" s="2"/>
      <c r="J45" s="2"/>
      <c r="K45" s="2"/>
      <c r="L45" s="2"/>
      <c r="M45" s="2"/>
      <c r="N45" s="2"/>
      <c r="O45" s="26"/>
    </row>
    <row r="46" spans="1:20" ht="27" hidden="1" customHeight="1" x14ac:dyDescent="0.35">
      <c r="A46" s="51">
        <v>32</v>
      </c>
      <c r="B46" s="36"/>
      <c r="C46" s="25"/>
      <c r="D46" s="8"/>
      <c r="E46" s="8"/>
      <c r="F46" s="8"/>
      <c r="G46" s="8"/>
      <c r="H46" s="2"/>
      <c r="I46" s="2"/>
      <c r="J46" s="2"/>
      <c r="K46" s="2"/>
      <c r="L46" s="2"/>
      <c r="M46" s="2"/>
      <c r="N46" s="2"/>
      <c r="O46" s="26"/>
    </row>
    <row r="47" spans="1:20" ht="21.6" hidden="1" x14ac:dyDescent="0.35">
      <c r="A47" s="51">
        <v>33</v>
      </c>
      <c r="B47" s="36"/>
      <c r="C47" s="25"/>
      <c r="D47" s="8"/>
      <c r="E47" s="8"/>
      <c r="F47" s="8"/>
      <c r="G47" s="8"/>
      <c r="H47" s="2"/>
      <c r="I47" s="2"/>
      <c r="J47" s="2"/>
      <c r="K47" s="2"/>
      <c r="L47" s="2"/>
      <c r="M47" s="2"/>
      <c r="N47" s="2"/>
      <c r="O47" s="26"/>
    </row>
    <row r="48" spans="1:20" ht="21.6" hidden="1" x14ac:dyDescent="0.35">
      <c r="A48" s="51">
        <v>34</v>
      </c>
      <c r="B48" s="36"/>
      <c r="C48" s="25"/>
      <c r="D48" s="8"/>
      <c r="E48" s="8"/>
      <c r="F48" s="8"/>
      <c r="G48" s="8"/>
      <c r="H48" s="2"/>
      <c r="I48" s="2"/>
      <c r="J48" s="2"/>
      <c r="K48" s="2"/>
      <c r="L48" s="2"/>
      <c r="M48" s="2"/>
      <c r="N48" s="2"/>
      <c r="O48" s="26"/>
    </row>
    <row r="49" spans="1:15" ht="21.6" hidden="1" x14ac:dyDescent="0.35">
      <c r="A49" s="51">
        <v>35</v>
      </c>
      <c r="B49" s="36"/>
      <c r="C49" s="25"/>
      <c r="D49" s="8"/>
      <c r="E49" s="8"/>
      <c r="F49" s="8"/>
      <c r="G49" s="8"/>
      <c r="H49" s="2"/>
      <c r="I49" s="2"/>
      <c r="J49" s="2"/>
      <c r="K49" s="2"/>
      <c r="L49" s="2"/>
      <c r="M49" s="2"/>
      <c r="N49" s="2"/>
      <c r="O49" s="26"/>
    </row>
    <row r="50" spans="1:15" ht="89.4" customHeight="1" x14ac:dyDescent="0.35">
      <c r="A50" s="51">
        <v>30</v>
      </c>
      <c r="B50" s="11" t="s">
        <v>59</v>
      </c>
      <c r="C50" s="33" t="s">
        <v>25</v>
      </c>
      <c r="D50" s="34">
        <f>H54</f>
        <v>1983.4</v>
      </c>
      <c r="E50" s="8"/>
      <c r="F50" s="7">
        <v>2023</v>
      </c>
      <c r="G50" s="7">
        <v>2023</v>
      </c>
      <c r="H50" s="2"/>
      <c r="I50" s="2"/>
      <c r="J50" s="2"/>
      <c r="K50" s="2"/>
      <c r="L50" s="2"/>
      <c r="M50" s="2"/>
      <c r="N50" s="38"/>
      <c r="O50" s="26"/>
    </row>
    <row r="51" spans="1:15" ht="43.2" x14ac:dyDescent="0.35">
      <c r="A51" s="51">
        <v>31</v>
      </c>
      <c r="B51" s="36" t="s">
        <v>26</v>
      </c>
      <c r="C51" s="25"/>
      <c r="D51" s="8"/>
      <c r="E51" s="8"/>
      <c r="F51" s="8"/>
      <c r="G51" s="8"/>
      <c r="H51" s="9">
        <f>SUM(I51:N51)</f>
        <v>1983.4</v>
      </c>
      <c r="I51" s="9">
        <f>I54</f>
        <v>1983.4</v>
      </c>
      <c r="J51" s="9"/>
      <c r="K51" s="9">
        <f t="shared" ref="K51:L51" si="7">K52+K53+K54</f>
        <v>0</v>
      </c>
      <c r="L51" s="9">
        <f t="shared" si="7"/>
        <v>0</v>
      </c>
      <c r="M51" s="9">
        <f t="shared" ref="M51:N51" si="8">M52+M53+M54</f>
        <v>0</v>
      </c>
      <c r="N51" s="31">
        <f t="shared" si="8"/>
        <v>0</v>
      </c>
      <c r="O51" s="26"/>
    </row>
    <row r="52" spans="1:15" ht="27.75" customHeight="1" x14ac:dyDescent="0.35">
      <c r="A52" s="51">
        <v>32</v>
      </c>
      <c r="B52" s="36" t="s">
        <v>5</v>
      </c>
      <c r="C52" s="25"/>
      <c r="D52" s="8"/>
      <c r="E52" s="8"/>
      <c r="F52" s="8"/>
      <c r="G52" s="8"/>
      <c r="H52" s="9">
        <f>SUM(I52:N52)</f>
        <v>0</v>
      </c>
      <c r="I52" s="9">
        <v>0</v>
      </c>
      <c r="J52" s="9"/>
      <c r="K52" s="9">
        <f t="shared" ref="K52:L52" si="9">K53+K54+K55</f>
        <v>0</v>
      </c>
      <c r="L52" s="9">
        <f t="shared" si="9"/>
        <v>0</v>
      </c>
      <c r="M52" s="9">
        <v>0</v>
      </c>
      <c r="N52" s="31">
        <v>0</v>
      </c>
      <c r="O52" s="26"/>
    </row>
    <row r="53" spans="1:15" ht="21.6" x14ac:dyDescent="0.35">
      <c r="A53" s="51">
        <v>33</v>
      </c>
      <c r="B53" s="36" t="s">
        <v>4</v>
      </c>
      <c r="C53" s="25"/>
      <c r="D53" s="8"/>
      <c r="E53" s="8"/>
      <c r="F53" s="8"/>
      <c r="G53" s="8"/>
      <c r="H53" s="9">
        <f>SUM(I53:N53)</f>
        <v>0</v>
      </c>
      <c r="I53" s="9">
        <v>0</v>
      </c>
      <c r="J53" s="9"/>
      <c r="K53" s="9">
        <f t="shared" ref="K53:L53" si="10">K54+K55+K56</f>
        <v>0</v>
      </c>
      <c r="L53" s="9">
        <f t="shared" si="10"/>
        <v>0</v>
      </c>
      <c r="M53" s="9">
        <v>0</v>
      </c>
      <c r="N53" s="31">
        <v>0</v>
      </c>
      <c r="O53" s="26"/>
    </row>
    <row r="54" spans="1:15" ht="21.6" x14ac:dyDescent="0.35">
      <c r="A54" s="51">
        <v>34</v>
      </c>
      <c r="B54" s="36" t="s">
        <v>9</v>
      </c>
      <c r="C54" s="25"/>
      <c r="D54" s="8"/>
      <c r="E54" s="8"/>
      <c r="F54" s="8"/>
      <c r="G54" s="8"/>
      <c r="H54" s="9">
        <f>SUM(I54:N54)</f>
        <v>1983.4</v>
      </c>
      <c r="I54" s="9">
        <v>1983.4</v>
      </c>
      <c r="J54" s="9"/>
      <c r="K54" s="9">
        <v>0</v>
      </c>
      <c r="L54" s="9">
        <f t="shared" ref="L54" si="11">L55+L56+L57</f>
        <v>0</v>
      </c>
      <c r="M54" s="9">
        <v>0</v>
      </c>
      <c r="N54" s="31">
        <v>0</v>
      </c>
      <c r="O54" s="26"/>
    </row>
    <row r="55" spans="1:15" ht="22.8" customHeight="1" x14ac:dyDescent="0.35">
      <c r="A55" s="51">
        <v>35</v>
      </c>
      <c r="B55" s="36" t="s">
        <v>10</v>
      </c>
      <c r="C55" s="25"/>
      <c r="D55" s="8"/>
      <c r="E55" s="8"/>
      <c r="F55" s="8"/>
      <c r="G55" s="8"/>
      <c r="H55" s="9">
        <f>SUM(I55:N55)</f>
        <v>0</v>
      </c>
      <c r="I55" s="9">
        <v>0</v>
      </c>
      <c r="J55" s="9"/>
      <c r="K55" s="9">
        <v>0</v>
      </c>
      <c r="L55" s="9">
        <f t="shared" ref="L55" si="12">L56+L57+L58</f>
        <v>0</v>
      </c>
      <c r="M55" s="9">
        <v>0</v>
      </c>
      <c r="N55" s="31">
        <v>0</v>
      </c>
      <c r="O55" s="26"/>
    </row>
    <row r="56" spans="1:15" ht="157.80000000000001" customHeight="1" x14ac:dyDescent="0.35">
      <c r="A56" s="51">
        <v>36</v>
      </c>
      <c r="B56" s="11" t="s">
        <v>47</v>
      </c>
      <c r="C56" s="33" t="s">
        <v>25</v>
      </c>
      <c r="D56" s="34">
        <f>H57</f>
        <v>5300</v>
      </c>
      <c r="E56" s="8"/>
      <c r="F56" s="7">
        <v>2023</v>
      </c>
      <c r="G56" s="7">
        <v>2024</v>
      </c>
      <c r="H56" s="2"/>
      <c r="I56" s="2"/>
      <c r="J56" s="2"/>
      <c r="K56" s="2"/>
      <c r="L56" s="2"/>
      <c r="M56" s="2"/>
      <c r="N56" s="38"/>
      <c r="O56" s="26"/>
    </row>
    <row r="57" spans="1:15" ht="43.2" x14ac:dyDescent="0.35">
      <c r="A57" s="51">
        <v>37</v>
      </c>
      <c r="B57" s="36" t="s">
        <v>38</v>
      </c>
      <c r="C57" s="25"/>
      <c r="D57" s="8"/>
      <c r="E57" s="8"/>
      <c r="F57" s="8"/>
      <c r="G57" s="8"/>
      <c r="H57" s="9">
        <f>I57+K57+L57+M57+N57</f>
        <v>5300</v>
      </c>
      <c r="I57" s="9">
        <f>I58+I59+I60</f>
        <v>3000</v>
      </c>
      <c r="J57" s="9"/>
      <c r="K57" s="9">
        <f t="shared" ref="K57:L57" si="13">SUM(K58:K61)</f>
        <v>2300</v>
      </c>
      <c r="L57" s="9">
        <f t="shared" si="13"/>
        <v>0</v>
      </c>
      <c r="M57" s="53">
        <f t="shared" ref="M57:N57" si="14">SUM(M58:M61)</f>
        <v>0</v>
      </c>
      <c r="N57" s="31">
        <f t="shared" si="14"/>
        <v>0</v>
      </c>
      <c r="O57" s="26"/>
    </row>
    <row r="58" spans="1:15" ht="29.25" customHeight="1" x14ac:dyDescent="0.35">
      <c r="A58" s="51">
        <v>38</v>
      </c>
      <c r="B58" s="36" t="s">
        <v>5</v>
      </c>
      <c r="C58" s="25"/>
      <c r="D58" s="8"/>
      <c r="E58" s="8"/>
      <c r="F58" s="8"/>
      <c r="G58" s="8"/>
      <c r="H58" s="9">
        <f t="shared" ref="H58:H61" si="15">I58+K58+L58+M58+N58</f>
        <v>0</v>
      </c>
      <c r="I58" s="9">
        <f t="shared" ref="I58:N59" si="16">SUM(J58:N58)</f>
        <v>0</v>
      </c>
      <c r="J58" s="9"/>
      <c r="K58" s="9">
        <f t="shared" si="16"/>
        <v>0</v>
      </c>
      <c r="L58" s="9">
        <f t="shared" si="16"/>
        <v>0</v>
      </c>
      <c r="M58" s="53">
        <f t="shared" si="16"/>
        <v>0</v>
      </c>
      <c r="N58" s="31">
        <f t="shared" si="16"/>
        <v>0</v>
      </c>
      <c r="O58" s="26"/>
    </row>
    <row r="59" spans="1:15" ht="22.5" customHeight="1" x14ac:dyDescent="0.35">
      <c r="A59" s="51">
        <v>39</v>
      </c>
      <c r="B59" s="36" t="s">
        <v>4</v>
      </c>
      <c r="C59" s="25"/>
      <c r="D59" s="8"/>
      <c r="E59" s="8"/>
      <c r="F59" s="8"/>
      <c r="G59" s="8"/>
      <c r="H59" s="9">
        <f t="shared" si="15"/>
        <v>0</v>
      </c>
      <c r="I59" s="9">
        <f t="shared" si="16"/>
        <v>0</v>
      </c>
      <c r="J59" s="9"/>
      <c r="K59" s="9">
        <f t="shared" si="16"/>
        <v>0</v>
      </c>
      <c r="L59" s="9">
        <f t="shared" si="16"/>
        <v>0</v>
      </c>
      <c r="M59" s="53">
        <f t="shared" si="16"/>
        <v>0</v>
      </c>
      <c r="N59" s="31">
        <f t="shared" si="16"/>
        <v>0</v>
      </c>
      <c r="O59" s="26"/>
    </row>
    <row r="60" spans="1:15" ht="24" customHeight="1" x14ac:dyDescent="0.35">
      <c r="A60" s="51">
        <v>40</v>
      </c>
      <c r="B60" s="36" t="s">
        <v>9</v>
      </c>
      <c r="C60" s="25"/>
      <c r="D60" s="8"/>
      <c r="E60" s="8"/>
      <c r="F60" s="8"/>
      <c r="G60" s="8"/>
      <c r="H60" s="9">
        <f t="shared" si="15"/>
        <v>5300</v>
      </c>
      <c r="I60" s="9">
        <v>3000</v>
      </c>
      <c r="J60" s="9"/>
      <c r="K60" s="9">
        <v>2300</v>
      </c>
      <c r="L60" s="9">
        <v>0</v>
      </c>
      <c r="M60" s="53">
        <f>SUM(N60:R60)</f>
        <v>0</v>
      </c>
      <c r="N60" s="31">
        <f>SUM(O60:S60)</f>
        <v>0</v>
      </c>
      <c r="O60" s="26"/>
    </row>
    <row r="61" spans="1:15" ht="25.2" customHeight="1" x14ac:dyDescent="0.35">
      <c r="A61" s="51">
        <v>41</v>
      </c>
      <c r="B61" s="36" t="s">
        <v>10</v>
      </c>
      <c r="C61" s="25"/>
      <c r="D61" s="8"/>
      <c r="E61" s="8"/>
      <c r="F61" s="8"/>
      <c r="G61" s="8"/>
      <c r="H61" s="9">
        <f t="shared" si="15"/>
        <v>0</v>
      </c>
      <c r="I61" s="9">
        <f>SUM(J61:N61)</f>
        <v>0</v>
      </c>
      <c r="J61" s="9"/>
      <c r="K61" s="9">
        <f>SUM(L61:P61)</f>
        <v>0</v>
      </c>
      <c r="L61" s="9">
        <f>SUM(M61:Q61)</f>
        <v>0</v>
      </c>
      <c r="M61" s="53">
        <f>SUM(N61:R61)</f>
        <v>0</v>
      </c>
      <c r="N61" s="31">
        <f>SUM(O61:S61)</f>
        <v>0</v>
      </c>
      <c r="O61" s="26"/>
    </row>
    <row r="62" spans="1:15" ht="135" customHeight="1" x14ac:dyDescent="0.35">
      <c r="A62" s="51">
        <v>42</v>
      </c>
      <c r="B62" s="52" t="s">
        <v>48</v>
      </c>
      <c r="C62" s="33" t="s">
        <v>25</v>
      </c>
      <c r="D62" s="34">
        <f>H63</f>
        <v>3800</v>
      </c>
      <c r="E62" s="8"/>
      <c r="F62" s="7">
        <v>2023</v>
      </c>
      <c r="G62" s="7">
        <v>2023</v>
      </c>
      <c r="H62" s="2"/>
      <c r="I62" s="2"/>
      <c r="J62" s="2"/>
      <c r="K62" s="2"/>
      <c r="L62" s="2"/>
      <c r="M62" s="2"/>
      <c r="N62" s="38"/>
      <c r="O62" s="26"/>
    </row>
    <row r="63" spans="1:15" ht="45" customHeight="1" x14ac:dyDescent="0.35">
      <c r="A63" s="51">
        <v>43</v>
      </c>
      <c r="B63" s="32" t="s">
        <v>27</v>
      </c>
      <c r="C63" s="33"/>
      <c r="D63" s="40"/>
      <c r="E63" s="8"/>
      <c r="F63" s="7"/>
      <c r="G63" s="7"/>
      <c r="H63" s="9">
        <f t="shared" ref="H63:H67" si="17">I63+K63+L63+M63+N63</f>
        <v>3800</v>
      </c>
      <c r="I63" s="9">
        <f t="shared" ref="I63:N63" si="18">I64+I65+I66+I67</f>
        <v>3800</v>
      </c>
      <c r="J63" s="9"/>
      <c r="K63" s="9">
        <f t="shared" si="18"/>
        <v>0</v>
      </c>
      <c r="L63" s="9">
        <f t="shared" si="18"/>
        <v>0</v>
      </c>
      <c r="M63" s="55">
        <f t="shared" ref="M63" si="19">M64+M65+M66+M67</f>
        <v>0</v>
      </c>
      <c r="N63" s="56">
        <f t="shared" si="18"/>
        <v>0</v>
      </c>
      <c r="O63" s="26"/>
    </row>
    <row r="64" spans="1:15" ht="27" customHeight="1" x14ac:dyDescent="0.35">
      <c r="A64" s="51">
        <v>44</v>
      </c>
      <c r="B64" s="36" t="s">
        <v>5</v>
      </c>
      <c r="C64" s="25"/>
      <c r="D64" s="8"/>
      <c r="E64" s="8"/>
      <c r="F64" s="8"/>
      <c r="G64" s="8"/>
      <c r="H64" s="9">
        <f t="shared" si="17"/>
        <v>0</v>
      </c>
      <c r="I64" s="9">
        <v>0</v>
      </c>
      <c r="J64" s="9"/>
      <c r="K64" s="9">
        <v>0</v>
      </c>
      <c r="L64" s="9">
        <v>0</v>
      </c>
      <c r="M64" s="55">
        <v>0</v>
      </c>
      <c r="N64" s="56">
        <v>0</v>
      </c>
      <c r="O64" s="26"/>
    </row>
    <row r="65" spans="1:15" ht="21.6" x14ac:dyDescent="0.35">
      <c r="A65" s="51">
        <v>45</v>
      </c>
      <c r="B65" s="36" t="s">
        <v>4</v>
      </c>
      <c r="C65" s="25"/>
      <c r="D65" s="8"/>
      <c r="E65" s="8"/>
      <c r="F65" s="8"/>
      <c r="G65" s="8"/>
      <c r="H65" s="9">
        <f t="shared" si="17"/>
        <v>0</v>
      </c>
      <c r="I65" s="9">
        <v>0</v>
      </c>
      <c r="J65" s="9"/>
      <c r="K65" s="9">
        <v>0</v>
      </c>
      <c r="L65" s="9">
        <v>0</v>
      </c>
      <c r="M65" s="55">
        <v>0</v>
      </c>
      <c r="N65" s="56">
        <v>0</v>
      </c>
      <c r="O65" s="26"/>
    </row>
    <row r="66" spans="1:15" ht="21.6" x14ac:dyDescent="0.35">
      <c r="A66" s="51">
        <v>46</v>
      </c>
      <c r="B66" s="36" t="s">
        <v>9</v>
      </c>
      <c r="C66" s="25"/>
      <c r="D66" s="8"/>
      <c r="E66" s="8"/>
      <c r="F66" s="8"/>
      <c r="G66" s="8"/>
      <c r="H66" s="9">
        <f t="shared" si="17"/>
        <v>3800</v>
      </c>
      <c r="I66" s="9">
        <v>3800</v>
      </c>
      <c r="J66" s="9"/>
      <c r="K66" s="9">
        <v>0</v>
      </c>
      <c r="L66" s="9">
        <v>0</v>
      </c>
      <c r="M66" s="55">
        <v>0</v>
      </c>
      <c r="N66" s="56">
        <v>0</v>
      </c>
      <c r="O66" s="26"/>
    </row>
    <row r="67" spans="1:15" ht="21.6" x14ac:dyDescent="0.35">
      <c r="A67" s="51">
        <v>47</v>
      </c>
      <c r="B67" s="36" t="s">
        <v>10</v>
      </c>
      <c r="C67" s="25"/>
      <c r="D67" s="8"/>
      <c r="E67" s="8"/>
      <c r="F67" s="8"/>
      <c r="G67" s="8"/>
      <c r="H67" s="9">
        <f t="shared" si="17"/>
        <v>0</v>
      </c>
      <c r="I67" s="9">
        <v>0</v>
      </c>
      <c r="J67" s="9"/>
      <c r="K67" s="9">
        <v>0</v>
      </c>
      <c r="L67" s="9">
        <v>0</v>
      </c>
      <c r="M67" s="56">
        <v>0</v>
      </c>
      <c r="N67" s="56">
        <v>0</v>
      </c>
      <c r="O67" s="26"/>
    </row>
    <row r="68" spans="1:15" ht="119.4" customHeight="1" x14ac:dyDescent="0.35">
      <c r="A68" s="51">
        <v>48</v>
      </c>
      <c r="B68" s="32" t="s">
        <v>49</v>
      </c>
      <c r="C68" s="33" t="s">
        <v>25</v>
      </c>
      <c r="D68" s="34">
        <f>H69</f>
        <v>256510.19999999995</v>
      </c>
      <c r="E68" s="8"/>
      <c r="F68" s="7">
        <v>2023</v>
      </c>
      <c r="G68" s="7">
        <v>2024</v>
      </c>
      <c r="H68" s="2"/>
      <c r="I68" s="2"/>
      <c r="J68" s="2"/>
      <c r="K68" s="2"/>
      <c r="L68" s="2"/>
      <c r="M68" s="2"/>
      <c r="N68" s="2"/>
      <c r="O68" s="26"/>
    </row>
    <row r="69" spans="1:15" ht="43.2" x14ac:dyDescent="0.35">
      <c r="A69" s="51">
        <v>49</v>
      </c>
      <c r="B69" s="32" t="s">
        <v>30</v>
      </c>
      <c r="C69" s="33"/>
      <c r="D69" s="40"/>
      <c r="E69" s="8"/>
      <c r="F69" s="7"/>
      <c r="G69" s="7"/>
      <c r="H69" s="9">
        <f t="shared" ref="H69:H73" si="20">I69+K69+L69+M69+N69</f>
        <v>256510.19999999995</v>
      </c>
      <c r="I69" s="9">
        <f t="shared" ref="I69:N69" si="21">I70+I71+I72+I73</f>
        <v>0</v>
      </c>
      <c r="J69" s="2"/>
      <c r="K69" s="9">
        <f t="shared" si="21"/>
        <v>0</v>
      </c>
      <c r="L69" s="9">
        <f t="shared" si="21"/>
        <v>0</v>
      </c>
      <c r="M69" s="9">
        <f t="shared" si="21"/>
        <v>109824.59999999999</v>
      </c>
      <c r="N69" s="9">
        <f t="shared" si="21"/>
        <v>146685.59999999998</v>
      </c>
      <c r="O69" s="26"/>
    </row>
    <row r="70" spans="1:15" ht="27" customHeight="1" x14ac:dyDescent="0.35">
      <c r="A70" s="51">
        <v>50</v>
      </c>
      <c r="B70" s="36" t="s">
        <v>5</v>
      </c>
      <c r="C70" s="25"/>
      <c r="D70" s="8"/>
      <c r="E70" s="8"/>
      <c r="F70" s="8"/>
      <c r="G70" s="8"/>
      <c r="H70" s="9">
        <f t="shared" si="20"/>
        <v>0</v>
      </c>
      <c r="I70" s="9">
        <v>0</v>
      </c>
      <c r="J70" s="2"/>
      <c r="K70" s="9">
        <v>0</v>
      </c>
      <c r="L70" s="9">
        <v>0</v>
      </c>
      <c r="M70" s="9">
        <v>0</v>
      </c>
      <c r="N70" s="9">
        <v>0</v>
      </c>
      <c r="O70" s="26"/>
    </row>
    <row r="71" spans="1:15" ht="21.6" x14ac:dyDescent="0.35">
      <c r="A71" s="51">
        <v>51</v>
      </c>
      <c r="B71" s="36" t="s">
        <v>4</v>
      </c>
      <c r="C71" s="25"/>
      <c r="D71" s="8"/>
      <c r="E71" s="8"/>
      <c r="F71" s="8"/>
      <c r="G71" s="8"/>
      <c r="H71" s="9">
        <f t="shared" si="20"/>
        <v>243684.69999999998</v>
      </c>
      <c r="I71" s="9">
        <v>0</v>
      </c>
      <c r="J71" s="2"/>
      <c r="K71" s="9">
        <v>0</v>
      </c>
      <c r="L71" s="9">
        <v>0</v>
      </c>
      <c r="M71" s="9">
        <v>104333.4</v>
      </c>
      <c r="N71" s="9">
        <v>139351.29999999999</v>
      </c>
      <c r="O71" s="26"/>
    </row>
    <row r="72" spans="1:15" ht="21.6" x14ac:dyDescent="0.35">
      <c r="A72" s="51">
        <v>52</v>
      </c>
      <c r="B72" s="36" t="s">
        <v>9</v>
      </c>
      <c r="C72" s="25"/>
      <c r="D72" s="8"/>
      <c r="E72" s="8"/>
      <c r="F72" s="8"/>
      <c r="G72" s="8"/>
      <c r="H72" s="9">
        <f t="shared" si="20"/>
        <v>12825.5</v>
      </c>
      <c r="I72" s="9">
        <v>0</v>
      </c>
      <c r="J72" s="2"/>
      <c r="K72" s="9">
        <v>0</v>
      </c>
      <c r="L72" s="9">
        <v>0</v>
      </c>
      <c r="M72" s="9">
        <v>5491.2</v>
      </c>
      <c r="N72" s="9">
        <v>7334.3</v>
      </c>
      <c r="O72" s="26"/>
    </row>
    <row r="73" spans="1:15" ht="26.4" customHeight="1" x14ac:dyDescent="0.35">
      <c r="A73" s="51">
        <v>53</v>
      </c>
      <c r="B73" s="36" t="s">
        <v>10</v>
      </c>
      <c r="C73" s="25"/>
      <c r="D73" s="8"/>
      <c r="E73" s="8"/>
      <c r="F73" s="8"/>
      <c r="G73" s="8"/>
      <c r="H73" s="9">
        <f t="shared" si="20"/>
        <v>0</v>
      </c>
      <c r="I73" s="9">
        <v>0</v>
      </c>
      <c r="J73" s="2"/>
      <c r="K73" s="9">
        <v>0</v>
      </c>
      <c r="L73" s="9">
        <v>0</v>
      </c>
      <c r="M73" s="9">
        <v>0</v>
      </c>
      <c r="N73" s="9">
        <v>0</v>
      </c>
      <c r="O73" s="26"/>
    </row>
    <row r="74" spans="1:15" ht="115.8" customHeight="1" x14ac:dyDescent="0.35">
      <c r="A74" s="51">
        <v>54</v>
      </c>
      <c r="B74" s="32" t="s">
        <v>50</v>
      </c>
      <c r="C74" s="33" t="s">
        <v>25</v>
      </c>
      <c r="D74" s="34">
        <f>H75</f>
        <v>115000</v>
      </c>
      <c r="E74" s="8"/>
      <c r="F74" s="7">
        <v>2023</v>
      </c>
      <c r="G74" s="7">
        <v>2024</v>
      </c>
      <c r="H74" s="2"/>
      <c r="I74" s="2"/>
      <c r="J74" s="2"/>
      <c r="K74" s="2"/>
      <c r="L74" s="2"/>
      <c r="M74" s="2"/>
      <c r="N74" s="2"/>
      <c r="O74" s="26"/>
    </row>
    <row r="75" spans="1:15" ht="43.2" x14ac:dyDescent="0.35">
      <c r="A75" s="51">
        <v>55</v>
      </c>
      <c r="B75" s="32" t="s">
        <v>31</v>
      </c>
      <c r="C75" s="33"/>
      <c r="D75" s="40"/>
      <c r="E75" s="8"/>
      <c r="F75" s="7"/>
      <c r="G75" s="7"/>
      <c r="H75" s="9">
        <f t="shared" ref="H75:H79" si="22">I75+K75+L75+M75+N75</f>
        <v>115000</v>
      </c>
      <c r="I75" s="9">
        <f t="shared" ref="I75:N75" si="23">I76+I77+I78+I79</f>
        <v>5000</v>
      </c>
      <c r="J75" s="9"/>
      <c r="K75" s="9">
        <f t="shared" si="23"/>
        <v>110000</v>
      </c>
      <c r="L75" s="9">
        <f t="shared" si="23"/>
        <v>0</v>
      </c>
      <c r="M75" s="9">
        <f t="shared" si="23"/>
        <v>0</v>
      </c>
      <c r="N75" s="9">
        <f t="shared" si="23"/>
        <v>0</v>
      </c>
      <c r="O75" s="26"/>
    </row>
    <row r="76" spans="1:15" ht="23.25" customHeight="1" x14ac:dyDescent="0.35">
      <c r="A76" s="51">
        <v>56</v>
      </c>
      <c r="B76" s="36" t="s">
        <v>5</v>
      </c>
      <c r="C76" s="25"/>
      <c r="D76" s="8"/>
      <c r="E76" s="8"/>
      <c r="F76" s="8"/>
      <c r="G76" s="8"/>
      <c r="H76" s="9">
        <f t="shared" si="22"/>
        <v>0</v>
      </c>
      <c r="I76" s="9">
        <v>0</v>
      </c>
      <c r="J76" s="9"/>
      <c r="K76" s="9">
        <v>0</v>
      </c>
      <c r="L76" s="9">
        <v>0</v>
      </c>
      <c r="M76" s="9">
        <v>0</v>
      </c>
      <c r="N76" s="9">
        <v>0</v>
      </c>
      <c r="O76" s="26"/>
    </row>
    <row r="77" spans="1:15" ht="24" customHeight="1" x14ac:dyDescent="0.35">
      <c r="A77" s="51">
        <v>57</v>
      </c>
      <c r="B77" s="36" t="s">
        <v>4</v>
      </c>
      <c r="C77" s="25"/>
      <c r="D77" s="8"/>
      <c r="E77" s="8"/>
      <c r="F77" s="8"/>
      <c r="G77" s="8"/>
      <c r="H77" s="9">
        <f t="shared" si="22"/>
        <v>0</v>
      </c>
      <c r="I77" s="9">
        <v>0</v>
      </c>
      <c r="J77" s="9"/>
      <c r="K77" s="9">
        <v>0</v>
      </c>
      <c r="L77" s="9">
        <v>0</v>
      </c>
      <c r="M77" s="9">
        <v>0</v>
      </c>
      <c r="N77" s="9">
        <v>0</v>
      </c>
      <c r="O77" s="26"/>
    </row>
    <row r="78" spans="1:15" ht="24" customHeight="1" x14ac:dyDescent="0.35">
      <c r="A78" s="51">
        <v>58</v>
      </c>
      <c r="B78" s="36" t="s">
        <v>9</v>
      </c>
      <c r="C78" s="25"/>
      <c r="D78" s="8"/>
      <c r="E78" s="8"/>
      <c r="F78" s="8"/>
      <c r="G78" s="8"/>
      <c r="H78" s="9">
        <f t="shared" si="22"/>
        <v>115000</v>
      </c>
      <c r="I78" s="9">
        <v>5000</v>
      </c>
      <c r="J78" s="9"/>
      <c r="K78" s="9">
        <v>110000</v>
      </c>
      <c r="L78" s="9">
        <v>0</v>
      </c>
      <c r="M78" s="9">
        <v>0</v>
      </c>
      <c r="N78" s="9">
        <v>0</v>
      </c>
      <c r="O78" s="26"/>
    </row>
    <row r="79" spans="1:15" ht="25.2" customHeight="1" x14ac:dyDescent="0.35">
      <c r="A79" s="51">
        <v>59</v>
      </c>
      <c r="B79" s="36" t="s">
        <v>10</v>
      </c>
      <c r="C79" s="25"/>
      <c r="D79" s="8"/>
      <c r="E79" s="8"/>
      <c r="F79" s="8"/>
      <c r="G79" s="8"/>
      <c r="H79" s="9">
        <f t="shared" si="22"/>
        <v>0</v>
      </c>
      <c r="I79" s="9">
        <v>0</v>
      </c>
      <c r="J79" s="9"/>
      <c r="K79" s="9">
        <v>0</v>
      </c>
      <c r="L79" s="9">
        <v>0</v>
      </c>
      <c r="M79" s="9">
        <v>0</v>
      </c>
      <c r="N79" s="9">
        <v>0</v>
      </c>
      <c r="O79" s="26"/>
    </row>
    <row r="80" spans="1:15" ht="117.6" customHeight="1" x14ac:dyDescent="0.35">
      <c r="A80" s="51">
        <v>60</v>
      </c>
      <c r="B80" s="32" t="s">
        <v>51</v>
      </c>
      <c r="C80" s="33" t="s">
        <v>25</v>
      </c>
      <c r="D80" s="34">
        <f>H81</f>
        <v>104445</v>
      </c>
      <c r="E80" s="8"/>
      <c r="F80" s="7">
        <v>2023</v>
      </c>
      <c r="G80" s="7">
        <v>2024</v>
      </c>
      <c r="H80" s="2"/>
      <c r="I80" s="2"/>
      <c r="J80" s="2"/>
      <c r="K80" s="2"/>
      <c r="L80" s="9"/>
      <c r="M80" s="9"/>
      <c r="N80" s="9"/>
      <c r="O80" s="26"/>
    </row>
    <row r="81" spans="1:15" ht="43.2" x14ac:dyDescent="0.35">
      <c r="A81" s="51">
        <v>61</v>
      </c>
      <c r="B81" s="32" t="s">
        <v>32</v>
      </c>
      <c r="C81" s="33"/>
      <c r="D81" s="34"/>
      <c r="E81" s="8"/>
      <c r="F81" s="7"/>
      <c r="G81" s="7"/>
      <c r="H81" s="9">
        <f t="shared" ref="H81:H85" si="24">I81+K81+L81+M81+N81</f>
        <v>104445</v>
      </c>
      <c r="I81" s="9">
        <f t="shared" ref="I81:N81" si="25">I82+I83+I84+I85</f>
        <v>5200</v>
      </c>
      <c r="J81" s="9"/>
      <c r="K81" s="9">
        <f t="shared" si="25"/>
        <v>99245</v>
      </c>
      <c r="L81" s="9">
        <f t="shared" si="25"/>
        <v>0</v>
      </c>
      <c r="M81" s="9">
        <f t="shared" si="25"/>
        <v>0</v>
      </c>
      <c r="N81" s="9">
        <f t="shared" si="25"/>
        <v>0</v>
      </c>
      <c r="O81" s="26"/>
    </row>
    <row r="82" spans="1:15" ht="25.5" customHeight="1" x14ac:dyDescent="0.35">
      <c r="A82" s="51">
        <v>62</v>
      </c>
      <c r="B82" s="36" t="s">
        <v>5</v>
      </c>
      <c r="C82" s="25"/>
      <c r="D82" s="41"/>
      <c r="E82" s="8"/>
      <c r="F82" s="8"/>
      <c r="G82" s="8"/>
      <c r="H82" s="9">
        <f t="shared" si="24"/>
        <v>0</v>
      </c>
      <c r="I82" s="9">
        <v>0</v>
      </c>
      <c r="J82" s="9"/>
      <c r="K82" s="9">
        <v>0</v>
      </c>
      <c r="L82" s="9">
        <v>0</v>
      </c>
      <c r="M82" s="9">
        <v>0</v>
      </c>
      <c r="N82" s="9">
        <v>0</v>
      </c>
      <c r="O82" s="26"/>
    </row>
    <row r="83" spans="1:15" ht="21.6" x14ac:dyDescent="0.35">
      <c r="A83" s="51">
        <v>63</v>
      </c>
      <c r="B83" s="36" t="s">
        <v>4</v>
      </c>
      <c r="C83" s="25"/>
      <c r="D83" s="41"/>
      <c r="E83" s="8"/>
      <c r="F83" s="8"/>
      <c r="G83" s="8"/>
      <c r="H83" s="9">
        <f t="shared" si="24"/>
        <v>0</v>
      </c>
      <c r="I83" s="9">
        <v>0</v>
      </c>
      <c r="J83" s="9"/>
      <c r="K83" s="9">
        <v>0</v>
      </c>
      <c r="L83" s="9">
        <v>0</v>
      </c>
      <c r="M83" s="9">
        <v>0</v>
      </c>
      <c r="N83" s="9">
        <v>0</v>
      </c>
      <c r="O83" s="26"/>
    </row>
    <row r="84" spans="1:15" ht="21.6" x14ac:dyDescent="0.35">
      <c r="A84" s="51">
        <v>64</v>
      </c>
      <c r="B84" s="36" t="s">
        <v>9</v>
      </c>
      <c r="C84" s="25"/>
      <c r="D84" s="41"/>
      <c r="E84" s="8"/>
      <c r="F84" s="8"/>
      <c r="G84" s="8"/>
      <c r="H84" s="9">
        <f t="shared" si="24"/>
        <v>104445</v>
      </c>
      <c r="I84" s="9">
        <v>5200</v>
      </c>
      <c r="J84" s="9"/>
      <c r="K84" s="9">
        <v>99245</v>
      </c>
      <c r="L84" s="9">
        <v>0</v>
      </c>
      <c r="M84" s="9">
        <v>0</v>
      </c>
      <c r="N84" s="9">
        <v>0</v>
      </c>
      <c r="O84" s="26"/>
    </row>
    <row r="85" spans="1:15" ht="22.2" customHeight="1" x14ac:dyDescent="0.35">
      <c r="A85" s="51">
        <v>65</v>
      </c>
      <c r="B85" s="36" t="s">
        <v>10</v>
      </c>
      <c r="C85" s="25"/>
      <c r="D85" s="41"/>
      <c r="E85" s="8"/>
      <c r="F85" s="8"/>
      <c r="G85" s="8"/>
      <c r="H85" s="9">
        <f t="shared" si="24"/>
        <v>0</v>
      </c>
      <c r="I85" s="9">
        <v>0</v>
      </c>
      <c r="J85" s="9"/>
      <c r="K85" s="9">
        <v>0</v>
      </c>
      <c r="L85" s="9">
        <v>0</v>
      </c>
      <c r="M85" s="9">
        <v>0</v>
      </c>
      <c r="N85" s="9">
        <v>0</v>
      </c>
      <c r="O85" s="26"/>
    </row>
    <row r="86" spans="1:15" ht="115.8" customHeight="1" x14ac:dyDescent="0.35">
      <c r="A86" s="51">
        <v>66</v>
      </c>
      <c r="B86" s="32" t="s">
        <v>52</v>
      </c>
      <c r="C86" s="33" t="s">
        <v>35</v>
      </c>
      <c r="D86" s="34">
        <f>H87</f>
        <v>130000</v>
      </c>
      <c r="E86" s="8"/>
      <c r="F86" s="7">
        <v>2023</v>
      </c>
      <c r="G86" s="7">
        <v>2027</v>
      </c>
      <c r="H86" s="2"/>
      <c r="I86" s="2"/>
      <c r="J86" s="2"/>
      <c r="K86" s="2"/>
      <c r="L86" s="2"/>
      <c r="M86" s="2"/>
      <c r="N86" s="2"/>
      <c r="O86" s="26"/>
    </row>
    <row r="87" spans="1:15" ht="43.2" x14ac:dyDescent="0.35">
      <c r="A87" s="51">
        <v>67</v>
      </c>
      <c r="B87" s="32" t="s">
        <v>33</v>
      </c>
      <c r="C87" s="33"/>
      <c r="D87" s="40"/>
      <c r="E87" s="8"/>
      <c r="F87" s="7"/>
      <c r="G87" s="7"/>
      <c r="H87" s="9">
        <f t="shared" ref="H87:H91" si="26">I87+K87+L87+M87+N87</f>
        <v>130000</v>
      </c>
      <c r="I87" s="9">
        <f t="shared" ref="I87:N87" si="27">I88+I89+I90+I91</f>
        <v>30000</v>
      </c>
      <c r="J87" s="9"/>
      <c r="K87" s="9">
        <f t="shared" si="27"/>
        <v>0</v>
      </c>
      <c r="L87" s="9">
        <f t="shared" si="27"/>
        <v>0</v>
      </c>
      <c r="M87" s="9">
        <f t="shared" si="27"/>
        <v>60000</v>
      </c>
      <c r="N87" s="9">
        <f t="shared" si="27"/>
        <v>40000</v>
      </c>
      <c r="O87" s="26"/>
    </row>
    <row r="88" spans="1:15" ht="25.5" customHeight="1" x14ac:dyDescent="0.35">
      <c r="A88" s="51">
        <v>68</v>
      </c>
      <c r="B88" s="36" t="s">
        <v>5</v>
      </c>
      <c r="C88" s="25"/>
      <c r="D88" s="8"/>
      <c r="E88" s="8"/>
      <c r="F88" s="8"/>
      <c r="G88" s="8"/>
      <c r="H88" s="9">
        <f t="shared" si="26"/>
        <v>0</v>
      </c>
      <c r="I88" s="9">
        <v>0</v>
      </c>
      <c r="J88" s="9"/>
      <c r="K88" s="9">
        <v>0</v>
      </c>
      <c r="L88" s="9">
        <v>0</v>
      </c>
      <c r="M88" s="9">
        <v>0</v>
      </c>
      <c r="N88" s="9">
        <v>0</v>
      </c>
      <c r="O88" s="26"/>
    </row>
    <row r="89" spans="1:15" ht="21.6" x14ac:dyDescent="0.35">
      <c r="A89" s="51">
        <v>69</v>
      </c>
      <c r="B89" s="36" t="s">
        <v>4</v>
      </c>
      <c r="C89" s="25"/>
      <c r="D89" s="8"/>
      <c r="E89" s="8"/>
      <c r="F89" s="8"/>
      <c r="G89" s="8"/>
      <c r="H89" s="9">
        <f t="shared" si="26"/>
        <v>123500</v>
      </c>
      <c r="I89" s="9">
        <v>28500</v>
      </c>
      <c r="J89" s="9"/>
      <c r="K89" s="9">
        <v>0</v>
      </c>
      <c r="L89" s="9">
        <v>0</v>
      </c>
      <c r="M89" s="9">
        <v>57000</v>
      </c>
      <c r="N89" s="9">
        <v>38000</v>
      </c>
      <c r="O89" s="26"/>
    </row>
    <row r="90" spans="1:15" ht="21.6" x14ac:dyDescent="0.35">
      <c r="A90" s="51">
        <v>70</v>
      </c>
      <c r="B90" s="36" t="s">
        <v>9</v>
      </c>
      <c r="C90" s="25"/>
      <c r="D90" s="8"/>
      <c r="E90" s="8"/>
      <c r="F90" s="8"/>
      <c r="G90" s="8"/>
      <c r="H90" s="9">
        <f t="shared" si="26"/>
        <v>6500</v>
      </c>
      <c r="I90" s="9">
        <v>1500</v>
      </c>
      <c r="J90" s="9"/>
      <c r="K90" s="9">
        <v>0</v>
      </c>
      <c r="L90" s="9">
        <v>0</v>
      </c>
      <c r="M90" s="9">
        <v>3000</v>
      </c>
      <c r="N90" s="9">
        <v>2000</v>
      </c>
      <c r="O90" s="26"/>
    </row>
    <row r="91" spans="1:15" ht="24.6" customHeight="1" x14ac:dyDescent="0.35">
      <c r="A91" s="51">
        <v>71</v>
      </c>
      <c r="B91" s="36" t="s">
        <v>10</v>
      </c>
      <c r="C91" s="25"/>
      <c r="D91" s="8"/>
      <c r="E91" s="8"/>
      <c r="F91" s="8"/>
      <c r="G91" s="8"/>
      <c r="H91" s="9">
        <f t="shared" si="26"/>
        <v>0</v>
      </c>
      <c r="I91" s="9">
        <v>0</v>
      </c>
      <c r="J91" s="9"/>
      <c r="K91" s="9">
        <v>0</v>
      </c>
      <c r="L91" s="9">
        <v>0</v>
      </c>
      <c r="M91" s="9">
        <v>0</v>
      </c>
      <c r="N91" s="9">
        <v>0</v>
      </c>
      <c r="O91" s="26"/>
    </row>
    <row r="92" spans="1:15" ht="87.6" customHeight="1" x14ac:dyDescent="0.35">
      <c r="A92" s="51">
        <v>72</v>
      </c>
      <c r="B92" s="32" t="s">
        <v>60</v>
      </c>
      <c r="C92" s="33" t="s">
        <v>61</v>
      </c>
      <c r="D92" s="34">
        <f>I93</f>
        <v>1211.7</v>
      </c>
      <c r="E92" s="8"/>
      <c r="F92" s="7">
        <v>2023</v>
      </c>
      <c r="G92" s="7">
        <v>2023</v>
      </c>
      <c r="H92" s="2"/>
      <c r="I92" s="2"/>
      <c r="J92" s="2"/>
      <c r="K92" s="2"/>
      <c r="L92" s="2"/>
      <c r="M92" s="2"/>
      <c r="N92" s="2"/>
      <c r="O92" s="26"/>
    </row>
    <row r="93" spans="1:15" ht="43.2" x14ac:dyDescent="0.35">
      <c r="A93" s="51">
        <v>73</v>
      </c>
      <c r="B93" s="32" t="s">
        <v>34</v>
      </c>
      <c r="C93" s="33"/>
      <c r="D93" s="40"/>
      <c r="E93" s="8"/>
      <c r="F93" s="7"/>
      <c r="G93" s="7"/>
      <c r="H93" s="9">
        <f>I93</f>
        <v>1211.7</v>
      </c>
      <c r="I93" s="9">
        <f>I96</f>
        <v>1211.7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26"/>
    </row>
    <row r="94" spans="1:15" ht="27" customHeight="1" x14ac:dyDescent="0.35">
      <c r="A94" s="51">
        <v>74</v>
      </c>
      <c r="B94" s="36" t="s">
        <v>5</v>
      </c>
      <c r="C94" s="25"/>
      <c r="D94" s="8"/>
      <c r="E94" s="8"/>
      <c r="F94" s="8"/>
      <c r="G94" s="8"/>
      <c r="H94" s="9">
        <f t="shared" ref="H94:H95" si="28">I94</f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26"/>
    </row>
    <row r="95" spans="1:15" ht="21.6" x14ac:dyDescent="0.35">
      <c r="A95" s="51">
        <v>75</v>
      </c>
      <c r="B95" s="36" t="s">
        <v>4</v>
      </c>
      <c r="C95" s="25"/>
      <c r="D95" s="8"/>
      <c r="E95" s="8"/>
      <c r="F95" s="8"/>
      <c r="G95" s="8"/>
      <c r="H95" s="9">
        <f t="shared" si="28"/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26"/>
    </row>
    <row r="96" spans="1:15" ht="21.6" x14ac:dyDescent="0.35">
      <c r="A96" s="51">
        <v>76</v>
      </c>
      <c r="B96" s="36" t="s">
        <v>9</v>
      </c>
      <c r="C96" s="25"/>
      <c r="D96" s="8"/>
      <c r="E96" s="8"/>
      <c r="F96" s="8"/>
      <c r="G96" s="8"/>
      <c r="H96" s="9">
        <f>I96</f>
        <v>1211.7</v>
      </c>
      <c r="I96" s="9">
        <v>1211.7</v>
      </c>
      <c r="J96" s="9"/>
      <c r="K96" s="9">
        <v>0</v>
      </c>
      <c r="L96" s="9">
        <v>0</v>
      </c>
      <c r="M96" s="9">
        <v>0</v>
      </c>
      <c r="N96" s="9">
        <v>0</v>
      </c>
      <c r="O96" s="26"/>
    </row>
    <row r="97" spans="1:15" ht="24.6" customHeight="1" x14ac:dyDescent="0.35">
      <c r="A97" s="51">
        <v>77</v>
      </c>
      <c r="B97" s="36" t="s">
        <v>10</v>
      </c>
      <c r="C97" s="25"/>
      <c r="D97" s="8"/>
      <c r="E97" s="8"/>
      <c r="F97" s="8"/>
      <c r="G97" s="8"/>
      <c r="H97" s="9">
        <f t="shared" ref="H97" si="29">I97+K97+L97+M97+N97</f>
        <v>0</v>
      </c>
      <c r="I97" s="9">
        <v>0</v>
      </c>
      <c r="J97" s="9"/>
      <c r="K97" s="9">
        <v>0</v>
      </c>
      <c r="L97" s="9">
        <v>0</v>
      </c>
      <c r="M97" s="9">
        <v>0</v>
      </c>
      <c r="N97" s="9">
        <v>0</v>
      </c>
      <c r="O97" s="26"/>
    </row>
    <row r="98" spans="1:15" ht="178.8" customHeight="1" x14ac:dyDescent="0.35">
      <c r="A98" s="51">
        <v>78</v>
      </c>
      <c r="B98" s="32" t="s">
        <v>57</v>
      </c>
      <c r="C98" s="33" t="s">
        <v>35</v>
      </c>
      <c r="D98" s="34">
        <f>H99</f>
        <v>69465.1875</v>
      </c>
      <c r="E98" s="8"/>
      <c r="F98" s="7">
        <v>2023</v>
      </c>
      <c r="G98" s="7">
        <v>2024</v>
      </c>
      <c r="H98" s="2"/>
      <c r="I98" s="2"/>
      <c r="J98" s="2"/>
      <c r="K98" s="2"/>
      <c r="L98" s="2"/>
      <c r="M98" s="2"/>
      <c r="N98" s="2"/>
      <c r="O98" s="26"/>
    </row>
    <row r="99" spans="1:15" ht="43.2" x14ac:dyDescent="0.35">
      <c r="A99" s="51">
        <v>79</v>
      </c>
      <c r="B99" s="32" t="s">
        <v>53</v>
      </c>
      <c r="C99" s="33"/>
      <c r="D99" s="40"/>
      <c r="E99" s="8"/>
      <c r="F99" s="7"/>
      <c r="G99" s="7"/>
      <c r="H99" s="9">
        <f t="shared" ref="H99:H103" si="30">I99+K99+L99+M99+N99</f>
        <v>69465.1875</v>
      </c>
      <c r="I99" s="9">
        <f t="shared" ref="I99:N99" si="31">I100+I101+I102+I103</f>
        <v>63000</v>
      </c>
      <c r="J99" s="9"/>
      <c r="K99" s="9">
        <f t="shared" si="31"/>
        <v>1500</v>
      </c>
      <c r="L99" s="9">
        <f t="shared" si="31"/>
        <v>1575</v>
      </c>
      <c r="M99" s="9">
        <f t="shared" si="31"/>
        <v>1653.75</v>
      </c>
      <c r="N99" s="9">
        <f t="shared" si="31"/>
        <v>1736.4375</v>
      </c>
      <c r="O99" s="26"/>
    </row>
    <row r="100" spans="1:15" ht="25.2" customHeight="1" x14ac:dyDescent="0.35">
      <c r="A100" s="51">
        <v>80</v>
      </c>
      <c r="B100" s="36" t="s">
        <v>5</v>
      </c>
      <c r="C100" s="25"/>
      <c r="D100" s="8"/>
      <c r="E100" s="8"/>
      <c r="F100" s="8"/>
      <c r="G100" s="8"/>
      <c r="H100" s="9">
        <f t="shared" si="30"/>
        <v>0</v>
      </c>
      <c r="I100" s="9">
        <v>0</v>
      </c>
      <c r="J100" s="9"/>
      <c r="K100" s="9">
        <v>0</v>
      </c>
      <c r="L100" s="9">
        <v>0</v>
      </c>
      <c r="M100" s="9">
        <v>0</v>
      </c>
      <c r="N100" s="9">
        <v>0</v>
      </c>
      <c r="O100" s="26"/>
    </row>
    <row r="101" spans="1:15" ht="21.6" x14ac:dyDescent="0.35">
      <c r="A101" s="51">
        <v>81</v>
      </c>
      <c r="B101" s="36" t="s">
        <v>4</v>
      </c>
      <c r="C101" s="25"/>
      <c r="D101" s="8"/>
      <c r="E101" s="8"/>
      <c r="F101" s="8"/>
      <c r="G101" s="8"/>
      <c r="H101" s="9">
        <f t="shared" si="30"/>
        <v>0</v>
      </c>
      <c r="I101" s="9"/>
      <c r="J101" s="9"/>
      <c r="K101" s="9">
        <v>0</v>
      </c>
      <c r="L101" s="9">
        <v>0</v>
      </c>
      <c r="M101" s="9">
        <v>0</v>
      </c>
      <c r="N101" s="9">
        <v>0</v>
      </c>
      <c r="O101" s="26"/>
    </row>
    <row r="102" spans="1:15" ht="21.6" x14ac:dyDescent="0.35">
      <c r="A102" s="51">
        <v>82</v>
      </c>
      <c r="B102" s="36" t="s">
        <v>9</v>
      </c>
      <c r="C102" s="25"/>
      <c r="D102" s="8"/>
      <c r="E102" s="8"/>
      <c r="F102" s="8"/>
      <c r="G102" s="8"/>
      <c r="H102" s="9">
        <f t="shared" si="30"/>
        <v>69465.1875</v>
      </c>
      <c r="I102" s="9">
        <v>63000</v>
      </c>
      <c r="J102" s="9"/>
      <c r="K102" s="9">
        <v>1500</v>
      </c>
      <c r="L102" s="9">
        <f>K102*1.05</f>
        <v>1575</v>
      </c>
      <c r="M102" s="9">
        <f>L102*1.05</f>
        <v>1653.75</v>
      </c>
      <c r="N102" s="9">
        <f>M102*1.05</f>
        <v>1736.4375</v>
      </c>
      <c r="O102" s="26"/>
    </row>
    <row r="103" spans="1:15" ht="26.4" customHeight="1" x14ac:dyDescent="0.35">
      <c r="A103" s="51">
        <v>83</v>
      </c>
      <c r="B103" s="36" t="s">
        <v>10</v>
      </c>
      <c r="C103" s="25"/>
      <c r="D103" s="8"/>
      <c r="E103" s="8"/>
      <c r="F103" s="8"/>
      <c r="G103" s="8"/>
      <c r="H103" s="9">
        <f t="shared" si="30"/>
        <v>0</v>
      </c>
      <c r="I103" s="9">
        <v>0</v>
      </c>
      <c r="J103" s="9"/>
      <c r="K103" s="9">
        <v>0</v>
      </c>
      <c r="L103" s="9">
        <v>0</v>
      </c>
      <c r="M103" s="9">
        <v>0</v>
      </c>
      <c r="N103" s="9">
        <v>0</v>
      </c>
      <c r="O103" s="26"/>
    </row>
    <row r="104" spans="1:15" ht="95.4" customHeight="1" x14ac:dyDescent="0.35">
      <c r="A104" s="51">
        <v>84</v>
      </c>
      <c r="B104" s="32" t="s">
        <v>54</v>
      </c>
      <c r="C104" s="33" t="s">
        <v>35</v>
      </c>
      <c r="D104" s="34">
        <f>H105</f>
        <v>0</v>
      </c>
      <c r="E104" s="8"/>
      <c r="F104" s="7">
        <v>2023</v>
      </c>
      <c r="G104" s="7">
        <v>2027</v>
      </c>
      <c r="H104" s="2"/>
      <c r="I104" s="2"/>
      <c r="J104" s="2"/>
      <c r="K104" s="2"/>
      <c r="L104" s="2"/>
      <c r="M104" s="2"/>
      <c r="N104" s="2"/>
      <c r="O104" s="26"/>
    </row>
    <row r="105" spans="1:15" ht="43.2" x14ac:dyDescent="0.35">
      <c r="A105" s="51">
        <v>85</v>
      </c>
      <c r="B105" s="32" t="s">
        <v>55</v>
      </c>
      <c r="C105" s="33"/>
      <c r="D105" s="40"/>
      <c r="E105" s="8"/>
      <c r="F105" s="7"/>
      <c r="G105" s="7"/>
      <c r="H105" s="9">
        <f t="shared" ref="H105:H109" si="32">I105+K105+L105+M105+N105</f>
        <v>0</v>
      </c>
      <c r="I105" s="9">
        <f t="shared" ref="I105:N105" si="33">I106+I107+I108+I109</f>
        <v>0</v>
      </c>
      <c r="J105" s="9"/>
      <c r="K105" s="9">
        <f t="shared" si="33"/>
        <v>0</v>
      </c>
      <c r="L105" s="9">
        <f t="shared" si="33"/>
        <v>0</v>
      </c>
      <c r="M105" s="9">
        <f t="shared" si="33"/>
        <v>0</v>
      </c>
      <c r="N105" s="9">
        <f t="shared" si="33"/>
        <v>0</v>
      </c>
      <c r="O105" s="26"/>
    </row>
    <row r="106" spans="1:15" ht="21.6" x14ac:dyDescent="0.35">
      <c r="A106" s="51">
        <v>86</v>
      </c>
      <c r="B106" s="36" t="s">
        <v>5</v>
      </c>
      <c r="C106" s="25"/>
      <c r="D106" s="8"/>
      <c r="E106" s="8"/>
      <c r="F106" s="8"/>
      <c r="G106" s="8"/>
      <c r="H106" s="9">
        <f t="shared" si="32"/>
        <v>0</v>
      </c>
      <c r="I106" s="9">
        <v>0</v>
      </c>
      <c r="J106" s="9"/>
      <c r="K106" s="9">
        <v>0</v>
      </c>
      <c r="L106" s="9">
        <v>0</v>
      </c>
      <c r="M106" s="9">
        <v>0</v>
      </c>
      <c r="N106" s="9">
        <v>0</v>
      </c>
      <c r="O106" s="26"/>
    </row>
    <row r="107" spans="1:15" ht="21.6" x14ac:dyDescent="0.35">
      <c r="A107" s="51">
        <v>87</v>
      </c>
      <c r="B107" s="36" t="s">
        <v>4</v>
      </c>
      <c r="C107" s="25"/>
      <c r="D107" s="8"/>
      <c r="E107" s="8"/>
      <c r="F107" s="8"/>
      <c r="G107" s="8"/>
      <c r="H107" s="9">
        <f t="shared" si="32"/>
        <v>0</v>
      </c>
      <c r="I107" s="9">
        <v>0</v>
      </c>
      <c r="J107" s="9"/>
      <c r="K107" s="9">
        <v>0</v>
      </c>
      <c r="L107" s="9">
        <v>0</v>
      </c>
      <c r="M107" s="9">
        <v>0</v>
      </c>
      <c r="N107" s="9">
        <v>0</v>
      </c>
      <c r="O107" s="26"/>
    </row>
    <row r="108" spans="1:15" ht="21.6" x14ac:dyDescent="0.35">
      <c r="A108" s="51">
        <v>88</v>
      </c>
      <c r="B108" s="36" t="s">
        <v>9</v>
      </c>
      <c r="C108" s="25"/>
      <c r="D108" s="8"/>
      <c r="E108" s="8"/>
      <c r="F108" s="8"/>
      <c r="G108" s="8"/>
      <c r="H108" s="9">
        <f t="shared" si="32"/>
        <v>0</v>
      </c>
      <c r="I108" s="9">
        <v>0</v>
      </c>
      <c r="J108" s="9"/>
      <c r="K108" s="9">
        <f>I108*1.05</f>
        <v>0</v>
      </c>
      <c r="L108" s="9">
        <f>K108*1.05</f>
        <v>0</v>
      </c>
      <c r="M108" s="9">
        <f>L108*1.05</f>
        <v>0</v>
      </c>
      <c r="N108" s="9">
        <f>M108*1.05</f>
        <v>0</v>
      </c>
      <c r="O108" s="26"/>
    </row>
    <row r="109" spans="1:15" ht="21" customHeight="1" x14ac:dyDescent="0.35">
      <c r="A109" s="51">
        <v>89</v>
      </c>
      <c r="B109" s="36" t="s">
        <v>10</v>
      </c>
      <c r="C109" s="25"/>
      <c r="D109" s="8"/>
      <c r="E109" s="8"/>
      <c r="F109" s="8"/>
      <c r="G109" s="8"/>
      <c r="H109" s="9">
        <f t="shared" si="32"/>
        <v>0</v>
      </c>
      <c r="I109" s="9">
        <v>0</v>
      </c>
      <c r="J109" s="9"/>
      <c r="K109" s="9">
        <v>0</v>
      </c>
      <c r="L109" s="9">
        <v>0</v>
      </c>
      <c r="M109" s="9">
        <v>0</v>
      </c>
      <c r="N109" s="9">
        <v>0</v>
      </c>
      <c r="O109" s="26"/>
    </row>
    <row r="110" spans="1:15" ht="66" customHeight="1" x14ac:dyDescent="0.35">
      <c r="A110" s="51">
        <v>90</v>
      </c>
      <c r="B110" s="32" t="s">
        <v>62</v>
      </c>
      <c r="C110" s="33" t="s">
        <v>25</v>
      </c>
      <c r="D110" s="34">
        <f>H111</f>
        <v>4673.3</v>
      </c>
      <c r="E110" s="8"/>
      <c r="F110" s="7">
        <v>2023</v>
      </c>
      <c r="G110" s="7">
        <v>2023</v>
      </c>
      <c r="H110" s="2"/>
      <c r="I110" s="2"/>
      <c r="J110" s="2"/>
      <c r="K110" s="2"/>
      <c r="L110" s="2"/>
      <c r="M110" s="2"/>
      <c r="N110" s="2"/>
      <c r="O110" s="26"/>
    </row>
    <row r="111" spans="1:15" ht="43.2" x14ac:dyDescent="0.35">
      <c r="A111" s="51">
        <v>91</v>
      </c>
      <c r="B111" s="32" t="s">
        <v>56</v>
      </c>
      <c r="C111" s="33"/>
      <c r="D111" s="40"/>
      <c r="E111" s="8"/>
      <c r="F111" s="7"/>
      <c r="G111" s="7"/>
      <c r="H111" s="9">
        <f t="shared" ref="H111:H115" si="34">I111+K111+L111+M111+N111</f>
        <v>4673.3</v>
      </c>
      <c r="I111" s="9">
        <f t="shared" ref="I111" si="35">I112+I113+I114+I115</f>
        <v>4673.3</v>
      </c>
      <c r="J111" s="9"/>
      <c r="K111" s="9">
        <f t="shared" ref="K111:N111" si="36">K112+K113+K114+K115</f>
        <v>0</v>
      </c>
      <c r="L111" s="9">
        <f t="shared" si="36"/>
        <v>0</v>
      </c>
      <c r="M111" s="9">
        <f t="shared" si="36"/>
        <v>0</v>
      </c>
      <c r="N111" s="9">
        <f t="shared" si="36"/>
        <v>0</v>
      </c>
      <c r="O111" s="26"/>
    </row>
    <row r="112" spans="1:15" ht="21.6" x14ac:dyDescent="0.35">
      <c r="A112" s="51">
        <v>92</v>
      </c>
      <c r="B112" s="36" t="s">
        <v>5</v>
      </c>
      <c r="C112" s="48"/>
      <c r="D112" s="8"/>
      <c r="E112" s="8"/>
      <c r="F112" s="8"/>
      <c r="G112" s="8"/>
      <c r="H112" s="9">
        <f t="shared" si="34"/>
        <v>0</v>
      </c>
      <c r="I112" s="9">
        <v>0</v>
      </c>
      <c r="J112" s="9"/>
      <c r="K112" s="9">
        <v>0</v>
      </c>
      <c r="L112" s="9">
        <v>0</v>
      </c>
      <c r="M112" s="9">
        <v>0</v>
      </c>
      <c r="N112" s="9">
        <v>0</v>
      </c>
      <c r="O112" s="26"/>
    </row>
    <row r="113" spans="1:15" ht="21.6" x14ac:dyDescent="0.35">
      <c r="A113" s="51">
        <v>93</v>
      </c>
      <c r="B113" s="36" t="s">
        <v>4</v>
      </c>
      <c r="C113" s="48"/>
      <c r="D113" s="8"/>
      <c r="E113" s="8"/>
      <c r="F113" s="8"/>
      <c r="G113" s="8"/>
      <c r="H113" s="9">
        <f t="shared" si="34"/>
        <v>0</v>
      </c>
      <c r="I113" s="9">
        <v>0</v>
      </c>
      <c r="J113" s="9"/>
      <c r="K113" s="9">
        <v>0</v>
      </c>
      <c r="L113" s="9">
        <v>0</v>
      </c>
      <c r="M113" s="9">
        <v>0</v>
      </c>
      <c r="N113" s="9">
        <v>0</v>
      </c>
      <c r="O113" s="26"/>
    </row>
    <row r="114" spans="1:15" ht="21.6" x14ac:dyDescent="0.35">
      <c r="A114" s="51">
        <v>94</v>
      </c>
      <c r="B114" s="36" t="s">
        <v>9</v>
      </c>
      <c r="C114" s="48"/>
      <c r="D114" s="8"/>
      <c r="E114" s="8"/>
      <c r="F114" s="8"/>
      <c r="G114" s="8"/>
      <c r="H114" s="9">
        <f t="shared" si="34"/>
        <v>4673.3</v>
      </c>
      <c r="I114" s="9">
        <v>4673.3</v>
      </c>
      <c r="J114" s="9"/>
      <c r="K114" s="9">
        <v>0</v>
      </c>
      <c r="L114" s="9">
        <f>K114*1.05</f>
        <v>0</v>
      </c>
      <c r="M114" s="9">
        <v>0</v>
      </c>
      <c r="N114" s="9">
        <f>M114*1.05</f>
        <v>0</v>
      </c>
      <c r="O114" s="26"/>
    </row>
    <row r="115" spans="1:15" ht="21" customHeight="1" x14ac:dyDescent="0.35">
      <c r="A115" s="51">
        <v>95</v>
      </c>
      <c r="B115" s="36" t="s">
        <v>10</v>
      </c>
      <c r="C115" s="48"/>
      <c r="D115" s="8"/>
      <c r="E115" s="8"/>
      <c r="F115" s="8"/>
      <c r="G115" s="8"/>
      <c r="H115" s="9">
        <f t="shared" si="34"/>
        <v>0</v>
      </c>
      <c r="I115" s="9">
        <v>0</v>
      </c>
      <c r="J115" s="9"/>
      <c r="K115" s="9">
        <v>0</v>
      </c>
      <c r="L115" s="9">
        <v>0</v>
      </c>
      <c r="M115" s="9">
        <v>0</v>
      </c>
      <c r="N115" s="9">
        <v>0</v>
      </c>
      <c r="O115" s="26"/>
    </row>
    <row r="116" spans="1:15" ht="86.4" customHeight="1" x14ac:dyDescent="0.35">
      <c r="A116" s="51">
        <v>96</v>
      </c>
      <c r="B116" s="32" t="s">
        <v>63</v>
      </c>
      <c r="C116" s="33" t="s">
        <v>25</v>
      </c>
      <c r="D116" s="34">
        <f>H117</f>
        <v>4333.6000000000004</v>
      </c>
      <c r="E116" s="8"/>
      <c r="F116" s="7">
        <v>2023</v>
      </c>
      <c r="G116" s="7">
        <v>2023</v>
      </c>
      <c r="H116" s="2"/>
      <c r="I116" s="2"/>
      <c r="J116" s="2"/>
      <c r="K116" s="2"/>
      <c r="L116" s="2"/>
      <c r="M116" s="2"/>
      <c r="N116" s="2"/>
      <c r="O116" s="26"/>
    </row>
    <row r="117" spans="1:15" ht="43.2" x14ac:dyDescent="0.35">
      <c r="A117" s="51">
        <v>97</v>
      </c>
      <c r="B117" s="32" t="s">
        <v>64</v>
      </c>
      <c r="C117" s="33"/>
      <c r="D117" s="40"/>
      <c r="E117" s="8"/>
      <c r="F117" s="7"/>
      <c r="G117" s="7"/>
      <c r="H117" s="9">
        <f t="shared" ref="H117:H121" si="37">I117+K117+L117+M117+N117</f>
        <v>4333.6000000000004</v>
      </c>
      <c r="I117" s="9">
        <f t="shared" ref="I117" si="38">I118+I119+I120+I121</f>
        <v>4333.6000000000004</v>
      </c>
      <c r="J117" s="9"/>
      <c r="K117" s="9">
        <f t="shared" ref="K117:N117" si="39">K118+K119+K120+K121</f>
        <v>0</v>
      </c>
      <c r="L117" s="9">
        <f t="shared" si="39"/>
        <v>0</v>
      </c>
      <c r="M117" s="9">
        <f t="shared" si="39"/>
        <v>0</v>
      </c>
      <c r="N117" s="9">
        <f t="shared" si="39"/>
        <v>0</v>
      </c>
      <c r="O117" s="26"/>
    </row>
    <row r="118" spans="1:15" ht="21.6" x14ac:dyDescent="0.35">
      <c r="A118" s="51">
        <v>98</v>
      </c>
      <c r="B118" s="36" t="s">
        <v>5</v>
      </c>
      <c r="C118" s="50"/>
      <c r="D118" s="8"/>
      <c r="E118" s="8"/>
      <c r="F118" s="8"/>
      <c r="G118" s="8"/>
      <c r="H118" s="9">
        <f t="shared" si="37"/>
        <v>0</v>
      </c>
      <c r="I118" s="9">
        <v>0</v>
      </c>
      <c r="J118" s="9"/>
      <c r="K118" s="9">
        <v>0</v>
      </c>
      <c r="L118" s="9">
        <v>0</v>
      </c>
      <c r="M118" s="9">
        <v>0</v>
      </c>
      <c r="N118" s="9">
        <v>0</v>
      </c>
      <c r="O118" s="26"/>
    </row>
    <row r="119" spans="1:15" ht="21.6" x14ac:dyDescent="0.35">
      <c r="A119" s="51">
        <v>99</v>
      </c>
      <c r="B119" s="36" t="s">
        <v>4</v>
      </c>
      <c r="C119" s="50"/>
      <c r="D119" s="8"/>
      <c r="E119" s="8"/>
      <c r="F119" s="8"/>
      <c r="G119" s="8"/>
      <c r="H119" s="9">
        <f t="shared" si="37"/>
        <v>0</v>
      </c>
      <c r="I119" s="9">
        <v>0</v>
      </c>
      <c r="J119" s="9"/>
      <c r="K119" s="9">
        <v>0</v>
      </c>
      <c r="L119" s="9">
        <v>0</v>
      </c>
      <c r="M119" s="9">
        <v>0</v>
      </c>
      <c r="N119" s="9">
        <v>0</v>
      </c>
      <c r="O119" s="26"/>
    </row>
    <row r="120" spans="1:15" ht="21.6" x14ac:dyDescent="0.35">
      <c r="A120" s="51">
        <v>100</v>
      </c>
      <c r="B120" s="36" t="s">
        <v>9</v>
      </c>
      <c r="C120" s="50"/>
      <c r="D120" s="8"/>
      <c r="E120" s="8"/>
      <c r="F120" s="8"/>
      <c r="G120" s="8"/>
      <c r="H120" s="9">
        <f t="shared" si="37"/>
        <v>4333.6000000000004</v>
      </c>
      <c r="I120" s="9">
        <v>4333.6000000000004</v>
      </c>
      <c r="J120" s="9"/>
      <c r="K120" s="9">
        <v>0</v>
      </c>
      <c r="L120" s="9">
        <f>K120*1.05</f>
        <v>0</v>
      </c>
      <c r="M120" s="9">
        <v>0</v>
      </c>
      <c r="N120" s="9">
        <f>M120*1.05</f>
        <v>0</v>
      </c>
      <c r="O120" s="26"/>
    </row>
    <row r="121" spans="1:15" ht="21" customHeight="1" x14ac:dyDescent="0.35">
      <c r="A121" s="51">
        <v>101</v>
      </c>
      <c r="B121" s="36" t="s">
        <v>10</v>
      </c>
      <c r="C121" s="50"/>
      <c r="D121" s="8"/>
      <c r="E121" s="8"/>
      <c r="F121" s="8"/>
      <c r="G121" s="8"/>
      <c r="H121" s="9">
        <f t="shared" si="37"/>
        <v>0</v>
      </c>
      <c r="I121" s="9">
        <v>0</v>
      </c>
      <c r="J121" s="9"/>
      <c r="K121" s="9">
        <v>0</v>
      </c>
      <c r="L121" s="9">
        <v>0</v>
      </c>
      <c r="M121" s="9">
        <v>0</v>
      </c>
      <c r="N121" s="9">
        <v>0</v>
      </c>
      <c r="O121" s="26"/>
    </row>
    <row r="122" spans="1:15" ht="21" customHeight="1" x14ac:dyDescent="0.35">
      <c r="A122" s="62"/>
      <c r="B122" s="43"/>
      <c r="C122" s="42"/>
      <c r="D122" s="44"/>
      <c r="E122" s="44"/>
      <c r="F122" s="44"/>
      <c r="G122" s="44"/>
      <c r="H122" s="57"/>
      <c r="I122" s="57"/>
      <c r="J122" s="57"/>
      <c r="K122" s="57"/>
      <c r="L122" s="57"/>
      <c r="M122" s="57"/>
      <c r="N122" s="57"/>
      <c r="O122" s="26"/>
    </row>
    <row r="123" spans="1:15" ht="21.6" x14ac:dyDescent="0.35">
      <c r="A123" s="62"/>
      <c r="B123" s="43"/>
      <c r="C123" s="42"/>
      <c r="D123" s="44"/>
      <c r="E123" s="44"/>
      <c r="F123" s="44"/>
      <c r="G123" s="44"/>
      <c r="H123" s="4"/>
      <c r="I123" s="4"/>
      <c r="J123" s="4"/>
      <c r="K123" s="4"/>
      <c r="L123" s="4"/>
      <c r="M123" s="4"/>
      <c r="N123" s="4"/>
    </row>
    <row r="124" spans="1:15" ht="21.6" x14ac:dyDescent="0.35">
      <c r="A124" s="62"/>
      <c r="B124" s="43"/>
      <c r="C124" s="42"/>
      <c r="D124" s="44"/>
      <c r="E124" s="44"/>
      <c r="F124" s="44"/>
      <c r="G124" s="44"/>
      <c r="H124" s="4"/>
      <c r="I124" s="4"/>
      <c r="J124" s="4"/>
      <c r="K124" s="4"/>
      <c r="L124" s="4"/>
      <c r="M124" s="4"/>
      <c r="N124" s="4"/>
    </row>
    <row r="125" spans="1:15" ht="21.6" x14ac:dyDescent="0.35">
      <c r="A125" s="71" t="s">
        <v>45</v>
      </c>
      <c r="B125" s="71"/>
      <c r="C125" s="71"/>
      <c r="D125" s="44"/>
      <c r="E125" s="44"/>
      <c r="F125" s="44"/>
      <c r="G125" s="44"/>
      <c r="H125" s="4"/>
      <c r="I125" s="4"/>
      <c r="J125" s="4"/>
      <c r="K125" s="4"/>
      <c r="L125" s="4"/>
      <c r="M125" s="4"/>
      <c r="N125" s="4"/>
    </row>
    <row r="126" spans="1:15" ht="22.2" x14ac:dyDescent="0.4">
      <c r="A126" s="63"/>
      <c r="B126" s="45"/>
      <c r="C126" s="46"/>
      <c r="D126" s="45"/>
      <c r="E126" s="45"/>
      <c r="F126" s="45"/>
      <c r="G126" s="45"/>
      <c r="H126" s="5"/>
      <c r="I126" s="5"/>
      <c r="J126" s="5"/>
      <c r="K126" s="5"/>
      <c r="L126" s="5"/>
      <c r="M126" s="5"/>
      <c r="N126" s="5"/>
    </row>
    <row r="127" spans="1:15" ht="22.2" x14ac:dyDescent="0.4">
      <c r="A127" s="63"/>
      <c r="B127" s="45"/>
      <c r="C127" s="46"/>
      <c r="D127" s="45"/>
      <c r="E127" s="45"/>
      <c r="F127" s="45"/>
      <c r="G127" s="45"/>
      <c r="H127" s="5"/>
      <c r="I127" s="5"/>
      <c r="J127" s="5"/>
      <c r="K127" s="5"/>
      <c r="L127" s="5"/>
      <c r="M127" s="5"/>
      <c r="N127" s="5"/>
    </row>
  </sheetData>
  <mergeCells count="12">
    <mergeCell ref="K2:N2"/>
    <mergeCell ref="K3:N3"/>
    <mergeCell ref="B14:N14"/>
    <mergeCell ref="A125:C125"/>
    <mergeCell ref="K1:N1"/>
    <mergeCell ref="B4:N4"/>
    <mergeCell ref="A6:A7"/>
    <mergeCell ref="B6:B7"/>
    <mergeCell ref="C6:C7"/>
    <mergeCell ref="D6:E6"/>
    <mergeCell ref="F6:G6"/>
    <mergeCell ref="H6:N6"/>
  </mergeCells>
  <pageMargins left="0.82677165354330717" right="0.82677165354330717" top="0.98425196850393704" bottom="0.39370078740157483" header="0" footer="7.874015748031496E-2"/>
  <pageSetup paperSize="9" scale="56" fitToHeight="0" orientation="landscape" r:id="rId1"/>
  <headerFooter differentFirst="1" alignWithMargins="0">
    <oddHeader>&amp;C&amp;P</oddHeader>
  </headerFooter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(4)</vt:lpstr>
      <vt:lpstr>'Лист1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2022-05-16T10:23:16Z</dcterms:modified>
</cp:coreProperties>
</file>