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Лист2!$A$1:$K$210</definedName>
  </definedNames>
  <calcPr calcId="152511" refMode="R1C1"/>
</workbook>
</file>

<file path=xl/calcChain.xml><?xml version="1.0" encoding="utf-8"?>
<calcChain xmlns="http://schemas.openxmlformats.org/spreadsheetml/2006/main">
  <c r="F120" i="2" l="1"/>
  <c r="E183" i="2" l="1"/>
  <c r="C67" i="2"/>
  <c r="C43" i="2"/>
  <c r="C21" i="2"/>
  <c r="C157" i="2"/>
  <c r="C154" i="2"/>
  <c r="I155" i="2"/>
  <c r="C135" i="2"/>
  <c r="C139" i="2"/>
  <c r="C109" i="2"/>
  <c r="C113" i="2"/>
  <c r="F117" i="2" l="1"/>
  <c r="F116" i="2" l="1"/>
  <c r="I209" i="2" l="1"/>
  <c r="J209" i="2"/>
  <c r="I207" i="2"/>
  <c r="J207" i="2"/>
  <c r="I205" i="2"/>
  <c r="J205" i="2"/>
  <c r="I203" i="2"/>
  <c r="J203" i="2"/>
  <c r="I201" i="2"/>
  <c r="J201" i="2"/>
  <c r="I199" i="2"/>
  <c r="J199" i="2"/>
  <c r="I197" i="2"/>
  <c r="J197" i="2"/>
  <c r="I196" i="2"/>
  <c r="I194" i="2" s="1"/>
  <c r="J196" i="2"/>
  <c r="J194" i="2" s="1"/>
  <c r="I187" i="2"/>
  <c r="J187" i="2"/>
  <c r="I183" i="2"/>
  <c r="J183" i="2"/>
  <c r="I180" i="2"/>
  <c r="I174" i="2" s="1"/>
  <c r="J180" i="2"/>
  <c r="I181" i="2"/>
  <c r="I178" i="2" s="1"/>
  <c r="J181" i="2"/>
  <c r="I182" i="2"/>
  <c r="I176" i="2" s="1"/>
  <c r="J182" i="2"/>
  <c r="J176" i="2" s="1"/>
  <c r="J174" i="2"/>
  <c r="I175" i="2"/>
  <c r="J169" i="2"/>
  <c r="I169" i="2"/>
  <c r="I167" i="2"/>
  <c r="J167" i="2"/>
  <c r="I165" i="2"/>
  <c r="J165" i="2"/>
  <c r="I163" i="2"/>
  <c r="J163" i="2"/>
  <c r="I161" i="2"/>
  <c r="J161" i="2"/>
  <c r="I158" i="2"/>
  <c r="J158" i="2"/>
  <c r="I156" i="2"/>
  <c r="J156" i="2"/>
  <c r="I154" i="2"/>
  <c r="J154" i="2"/>
  <c r="J150" i="2" s="1"/>
  <c r="I151" i="2"/>
  <c r="J155" i="2"/>
  <c r="J151" i="2" s="1"/>
  <c r="I150" i="2"/>
  <c r="I146" i="2"/>
  <c r="J146" i="2"/>
  <c r="I144" i="2"/>
  <c r="J144" i="2"/>
  <c r="I142" i="2"/>
  <c r="J142" i="2"/>
  <c r="I140" i="2"/>
  <c r="J140" i="2"/>
  <c r="J192" i="2" l="1"/>
  <c r="J190" i="2" s="1"/>
  <c r="I192" i="2"/>
  <c r="I190" i="2" s="1"/>
  <c r="J178" i="2"/>
  <c r="I172" i="2"/>
  <c r="J175" i="2"/>
  <c r="J172" i="2" s="1"/>
  <c r="J153" i="2"/>
  <c r="I149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0" i="2"/>
  <c r="C208" i="2"/>
  <c r="C206" i="2"/>
  <c r="C204" i="2"/>
  <c r="C202" i="2"/>
  <c r="C200" i="2"/>
  <c r="C198" i="2"/>
  <c r="C188" i="2"/>
  <c r="C186" i="2"/>
  <c r="C185" i="2"/>
  <c r="C184" i="2"/>
  <c r="C180" i="2"/>
  <c r="C170" i="2"/>
  <c r="C168" i="2"/>
  <c r="C166" i="2"/>
  <c r="C164" i="2"/>
  <c r="C162" i="2"/>
  <c r="C160" i="2"/>
  <c r="C159" i="2"/>
  <c r="C147" i="2"/>
  <c r="C145" i="2"/>
  <c r="C143" i="2"/>
  <c r="C141" i="2"/>
  <c r="C130" i="2"/>
  <c r="C128" i="2"/>
  <c r="C127" i="2"/>
  <c r="C125" i="2"/>
  <c r="C124" i="2"/>
  <c r="C122" i="2"/>
  <c r="C120" i="2"/>
  <c r="C119" i="2"/>
  <c r="C117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8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C65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C27" i="2"/>
  <c r="I21" i="2"/>
  <c r="I14" i="2"/>
  <c r="I9" i="2" s="1"/>
  <c r="J24" i="2"/>
  <c r="J18" i="2"/>
  <c r="I24" i="2"/>
  <c r="I22" i="2"/>
  <c r="I18" i="2" s="1"/>
  <c r="I15" i="2"/>
  <c r="I10" i="2" s="1"/>
  <c r="I13" i="2"/>
  <c r="I8" i="2" s="1"/>
  <c r="C26" i="2"/>
  <c r="E26" i="2"/>
  <c r="F26" i="2"/>
  <c r="G26" i="2"/>
  <c r="H26" i="2"/>
  <c r="D26" i="2"/>
  <c r="E28" i="2"/>
  <c r="F28" i="2"/>
  <c r="C28" i="2" s="1"/>
  <c r="G28" i="2"/>
  <c r="H28" i="2"/>
  <c r="D28" i="2"/>
  <c r="I86" i="2" l="1"/>
  <c r="I54" i="2"/>
  <c r="J7" i="2"/>
  <c r="J12" i="2"/>
  <c r="I7" i="2"/>
  <c r="I12" i="2"/>
  <c r="F196" i="2"/>
  <c r="C196" i="2" s="1"/>
  <c r="G196" i="2"/>
  <c r="H196" i="2"/>
  <c r="E51" i="2"/>
  <c r="F51" i="2"/>
  <c r="G51" i="2"/>
  <c r="H51" i="2"/>
  <c r="D51" i="2"/>
  <c r="C51" i="2"/>
  <c r="E196" i="2" l="1"/>
  <c r="D209" i="2"/>
  <c r="E209" i="2"/>
  <c r="F209" i="2"/>
  <c r="G209" i="2"/>
  <c r="H209" i="2"/>
  <c r="C209" i="2"/>
  <c r="G45" i="2" l="1"/>
  <c r="G163" i="2" l="1"/>
  <c r="D183" i="2" l="1"/>
  <c r="E64" i="2" l="1"/>
  <c r="F64" i="2"/>
  <c r="C64" i="2" s="1"/>
  <c r="G64" i="2"/>
  <c r="H64" i="2"/>
  <c r="D64" i="2"/>
  <c r="D180" i="2"/>
  <c r="E113" i="2"/>
  <c r="F113" i="2"/>
  <c r="G113" i="2"/>
  <c r="H113" i="2"/>
  <c r="D128" i="2"/>
  <c r="E126" i="2"/>
  <c r="F126" i="2"/>
  <c r="G126" i="2"/>
  <c r="H126" i="2"/>
  <c r="D126" i="2"/>
  <c r="D124" i="2"/>
  <c r="D125" i="2"/>
  <c r="D119" i="2"/>
  <c r="D121" i="2"/>
  <c r="D120" i="2"/>
  <c r="D117" i="2"/>
  <c r="D98" i="2"/>
  <c r="D113" i="2" l="1"/>
  <c r="D109" i="2" s="1"/>
  <c r="E123" i="2"/>
  <c r="F123" i="2"/>
  <c r="G123" i="2"/>
  <c r="H123" i="2"/>
  <c r="E114" i="2" l="1"/>
  <c r="F114" i="2"/>
  <c r="G114" i="2"/>
  <c r="H114" i="2"/>
  <c r="D123" i="2"/>
  <c r="E154" i="2"/>
  <c r="F154" i="2"/>
  <c r="G154" i="2"/>
  <c r="H154" i="2"/>
  <c r="E155" i="2"/>
  <c r="F155" i="2"/>
  <c r="C155" i="2" s="1"/>
  <c r="G155" i="2"/>
  <c r="H155" i="2"/>
  <c r="D154" i="2"/>
  <c r="D155" i="2"/>
  <c r="E158" i="2"/>
  <c r="F158" i="2"/>
  <c r="G158" i="2"/>
  <c r="H158" i="2"/>
  <c r="D158" i="2"/>
  <c r="C114" i="2" l="1"/>
  <c r="D114" i="2"/>
  <c r="D103" i="2" l="1"/>
  <c r="E62" i="2" l="1"/>
  <c r="F62" i="2"/>
  <c r="C62" i="2" s="1"/>
  <c r="G62" i="2"/>
  <c r="H62" i="2"/>
  <c r="E63" i="2" l="1"/>
  <c r="F63" i="2"/>
  <c r="C63" i="2" s="1"/>
  <c r="G63" i="2"/>
  <c r="H63" i="2"/>
  <c r="D62" i="2"/>
  <c r="D63" i="2"/>
  <c r="C129" i="2"/>
  <c r="E129" i="2"/>
  <c r="F129" i="2"/>
  <c r="G129" i="2"/>
  <c r="H129" i="2"/>
  <c r="D129" i="2"/>
  <c r="E92" i="2"/>
  <c r="F92" i="2"/>
  <c r="C92" i="2" s="1"/>
  <c r="G92" i="2"/>
  <c r="H92" i="2"/>
  <c r="D92" i="2"/>
  <c r="E93" i="2"/>
  <c r="F93" i="2"/>
  <c r="C93" i="2" s="1"/>
  <c r="G93" i="2"/>
  <c r="H93" i="2"/>
  <c r="E103" i="2"/>
  <c r="F103" i="2"/>
  <c r="G103" i="2"/>
  <c r="H103" i="2"/>
  <c r="C103" i="2" l="1"/>
  <c r="D93" i="2"/>
  <c r="F182" i="2" l="1"/>
  <c r="C182" i="2" s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6" i="2" l="1"/>
  <c r="E207" i="2"/>
  <c r="F207" i="2"/>
  <c r="G207" i="2"/>
  <c r="H207" i="2"/>
  <c r="D207" i="2"/>
  <c r="C207" i="2"/>
  <c r="H156" i="2" l="1"/>
  <c r="E169" i="2"/>
  <c r="F169" i="2"/>
  <c r="G169" i="2"/>
  <c r="H169" i="2"/>
  <c r="D169" i="2"/>
  <c r="C169" i="2" l="1"/>
  <c r="D167" i="2"/>
  <c r="E167" i="2"/>
  <c r="F167" i="2"/>
  <c r="G167" i="2"/>
  <c r="H167" i="2"/>
  <c r="C167" i="2"/>
  <c r="D146" i="2"/>
  <c r="E146" i="2"/>
  <c r="F146" i="2"/>
  <c r="D89" i="2"/>
  <c r="E89" i="2"/>
  <c r="F89" i="2"/>
  <c r="C89" i="2" s="1"/>
  <c r="E203" i="2" l="1"/>
  <c r="F203" i="2"/>
  <c r="C203" i="2" s="1"/>
  <c r="G203" i="2"/>
  <c r="H203" i="2"/>
  <c r="D203" i="2"/>
  <c r="C197" i="2"/>
  <c r="C187" i="2"/>
  <c r="C179" i="2"/>
  <c r="E150" i="2"/>
  <c r="F150" i="2"/>
  <c r="G150" i="2"/>
  <c r="H150" i="2"/>
  <c r="D150" i="2"/>
  <c r="C165" i="2"/>
  <c r="C163" i="2"/>
  <c r="C161" i="2"/>
  <c r="C158" i="2"/>
  <c r="H165" i="2"/>
  <c r="G165" i="2"/>
  <c r="F165" i="2"/>
  <c r="E165" i="2"/>
  <c r="D165" i="2"/>
  <c r="H163" i="2"/>
  <c r="F163" i="2"/>
  <c r="E163" i="2"/>
  <c r="D163" i="2"/>
  <c r="H161" i="2"/>
  <c r="G161" i="2"/>
  <c r="F161" i="2"/>
  <c r="E161" i="2"/>
  <c r="D161" i="2"/>
  <c r="B157" i="2"/>
  <c r="G156" i="2"/>
  <c r="F156" i="2"/>
  <c r="E156" i="2"/>
  <c r="D156" i="2"/>
  <c r="H153" i="2"/>
  <c r="G153" i="2"/>
  <c r="F151" i="2"/>
  <c r="C151" i="2" s="1"/>
  <c r="E153" i="2"/>
  <c r="D153" i="2"/>
  <c r="C183" i="2" l="1"/>
  <c r="H151" i="2"/>
  <c r="H149" i="2" s="1"/>
  <c r="D151" i="2"/>
  <c r="C150" i="2"/>
  <c r="G151" i="2"/>
  <c r="G149" i="2" s="1"/>
  <c r="C153" i="2"/>
  <c r="E151" i="2"/>
  <c r="E149" i="2" s="1"/>
  <c r="F153" i="2"/>
  <c r="F149" i="2"/>
  <c r="C156" i="2"/>
  <c r="C149" i="2" l="1"/>
  <c r="D149" i="2"/>
  <c r="E139" i="2" l="1"/>
  <c r="E135" i="2" s="1"/>
  <c r="F139" i="2"/>
  <c r="F135" i="2" s="1"/>
  <c r="G139" i="2"/>
  <c r="G135" i="2" s="1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C88" i="2" s="1"/>
  <c r="G88" i="2"/>
  <c r="H88" i="2"/>
  <c r="D88" i="2"/>
  <c r="G89" i="2"/>
  <c r="H89" i="2"/>
  <c r="C99" i="2"/>
  <c r="E99" i="2"/>
  <c r="F99" i="2"/>
  <c r="G99" i="2"/>
  <c r="H99" i="2"/>
  <c r="D99" i="2"/>
  <c r="C94" i="2"/>
  <c r="C115" i="2" l="1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E27" i="2"/>
  <c r="F27" i="2"/>
  <c r="G27" i="2"/>
  <c r="H27" i="2"/>
  <c r="D27" i="2"/>
  <c r="C47" i="2"/>
  <c r="C45" i="2"/>
  <c r="G24" i="2" l="1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1" i="2"/>
  <c r="G15" i="2" s="1"/>
  <c r="G10" i="2" s="1"/>
  <c r="E58" i="2"/>
  <c r="E181" i="2"/>
  <c r="E15" i="2" s="1"/>
  <c r="E10" i="2" s="1"/>
  <c r="D181" i="2"/>
  <c r="D15" i="2" s="1"/>
  <c r="D10" i="2" s="1"/>
  <c r="D192" i="2"/>
  <c r="D190" i="2" s="1"/>
  <c r="F22" i="2"/>
  <c r="C22" i="2" s="1"/>
  <c r="F181" i="2"/>
  <c r="H132" i="2"/>
  <c r="H181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7" i="2"/>
  <c r="E187" i="2"/>
  <c r="E180" i="2" s="1"/>
  <c r="F187" i="2"/>
  <c r="F180" i="2" s="1"/>
  <c r="G187" i="2"/>
  <c r="G180" i="2" s="1"/>
  <c r="H187" i="2"/>
  <c r="H180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C91" i="2" s="1"/>
  <c r="E112" i="2"/>
  <c r="F109" i="2"/>
  <c r="G112" i="2"/>
  <c r="H109" i="2"/>
  <c r="D22" i="2"/>
  <c r="D58" i="2"/>
  <c r="D91" i="2"/>
  <c r="D194" i="2"/>
  <c r="E57" i="2"/>
  <c r="F58" i="2"/>
  <c r="C58" i="2" s="1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2" i="2"/>
  <c r="F183" i="2"/>
  <c r="G183" i="2"/>
  <c r="H183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2" i="2"/>
  <c r="E176" i="2" s="1"/>
  <c r="E16" i="2" s="1"/>
  <c r="E11" i="2" s="1"/>
  <c r="F176" i="2"/>
  <c r="F16" i="2" s="1"/>
  <c r="G182" i="2"/>
  <c r="H182" i="2"/>
  <c r="C205" i="2"/>
  <c r="D205" i="2"/>
  <c r="D29" i="2"/>
  <c r="D45" i="2"/>
  <c r="D197" i="2"/>
  <c r="E197" i="2"/>
  <c r="F197" i="2"/>
  <c r="G197" i="2"/>
  <c r="H197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1" i="2"/>
  <c r="E201" i="2"/>
  <c r="F201" i="2"/>
  <c r="G201" i="2"/>
  <c r="H201" i="2"/>
  <c r="C201" i="2"/>
  <c r="C199" i="2"/>
  <c r="D199" i="2"/>
  <c r="C121" i="2"/>
  <c r="E205" i="2"/>
  <c r="E199" i="2"/>
  <c r="F205" i="2"/>
  <c r="F199" i="2"/>
  <c r="G205" i="2"/>
  <c r="G199" i="2"/>
  <c r="H205" i="2"/>
  <c r="H199" i="2"/>
  <c r="E137" i="2"/>
  <c r="G137" i="2"/>
  <c r="G132" i="2"/>
  <c r="H175" i="2"/>
  <c r="C29" i="2"/>
  <c r="E20" i="2"/>
  <c r="H58" i="2"/>
  <c r="E21" i="2"/>
  <c r="F192" i="2"/>
  <c r="F190" i="2" s="1"/>
  <c r="G22" i="2"/>
  <c r="F194" i="2"/>
  <c r="G91" i="2"/>
  <c r="H91" i="2"/>
  <c r="E22" i="2"/>
  <c r="G175" i="2"/>
  <c r="H112" i="2"/>
  <c r="D132" i="2"/>
  <c r="F110" i="2"/>
  <c r="G21" i="2"/>
  <c r="E56" i="2"/>
  <c r="F15" i="2" l="1"/>
  <c r="F10" i="2" s="1"/>
  <c r="C10" i="2" s="1"/>
  <c r="C181" i="2"/>
  <c r="C110" i="2"/>
  <c r="F11" i="2"/>
  <c r="C11" i="2" s="1"/>
  <c r="C16" i="2"/>
  <c r="C112" i="2"/>
  <c r="C8" i="2"/>
  <c r="C13" i="2"/>
  <c r="H176" i="2"/>
  <c r="H16" i="2" s="1"/>
  <c r="H11" i="2" s="1"/>
  <c r="F178" i="2"/>
  <c r="G176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5" i="2"/>
  <c r="E109" i="2"/>
  <c r="F112" i="2"/>
  <c r="D56" i="2"/>
  <c r="E175" i="2"/>
  <c r="F56" i="2"/>
  <c r="C56" i="2" s="1"/>
  <c r="D14" i="2"/>
  <c r="D9" i="2" s="1"/>
  <c r="D175" i="2"/>
  <c r="E14" i="2"/>
  <c r="E9" i="2" s="1"/>
  <c r="E7" i="2" s="1"/>
  <c r="H56" i="2"/>
  <c r="H54" i="2" s="1"/>
  <c r="H13" i="2"/>
  <c r="H174" i="2"/>
  <c r="H14" i="2"/>
  <c r="H9" i="2" s="1"/>
  <c r="G174" i="2"/>
  <c r="G172" i="2" s="1"/>
  <c r="G14" i="2"/>
  <c r="G9" i="2" s="1"/>
  <c r="F174" i="2"/>
  <c r="F14" i="2"/>
  <c r="D176" i="2"/>
  <c r="D16" i="2" s="1"/>
  <c r="C176" i="2"/>
  <c r="E178" i="2"/>
  <c r="C175" i="2"/>
  <c r="E174" i="2"/>
  <c r="C174" i="2"/>
  <c r="D137" i="2"/>
  <c r="H60" i="2"/>
  <c r="D57" i="2"/>
  <c r="E110" i="2"/>
  <c r="E60" i="2"/>
  <c r="H137" i="2"/>
  <c r="D60" i="2"/>
  <c r="D24" i="2"/>
  <c r="H178" i="2"/>
  <c r="G178" i="2"/>
  <c r="F21" i="2"/>
  <c r="F20" i="2"/>
  <c r="C20" i="2" s="1"/>
  <c r="C118" i="2"/>
  <c r="D20" i="2"/>
  <c r="D21" i="2"/>
  <c r="G20" i="2"/>
  <c r="G18" i="2" s="1"/>
  <c r="H21" i="2"/>
  <c r="E91" i="2"/>
  <c r="H20" i="2"/>
  <c r="H86" i="2"/>
  <c r="F86" i="2"/>
  <c r="C86" i="2" s="1"/>
  <c r="G86" i="2"/>
  <c r="D86" i="2"/>
  <c r="H172" i="2"/>
  <c r="E18" i="2"/>
  <c r="E54" i="2"/>
  <c r="F172" i="2"/>
  <c r="F137" i="2"/>
  <c r="F132" i="2"/>
  <c r="G60" i="2"/>
  <c r="G57" i="2"/>
  <c r="G54" i="2" s="1"/>
  <c r="F57" i="2"/>
  <c r="C57" i="2" s="1"/>
  <c r="F60" i="2"/>
  <c r="C60" i="2" s="1"/>
  <c r="D174" i="2"/>
  <c r="D178" i="2"/>
  <c r="G109" i="2"/>
  <c r="G107" i="2" s="1"/>
  <c r="C15" i="2" l="1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E107" i="2"/>
  <c r="E172" i="2"/>
  <c r="D11" i="2"/>
  <c r="H8" i="2"/>
  <c r="D7" i="2"/>
  <c r="D54" i="2"/>
  <c r="D172" i="2"/>
  <c r="C18" i="2"/>
  <c r="C172" i="2"/>
  <c r="H18" i="2"/>
  <c r="F18" i="2"/>
  <c r="D18" i="2"/>
  <c r="C178" i="2"/>
  <c r="D12" i="2"/>
  <c r="E12" i="2"/>
  <c r="C24" i="2"/>
  <c r="E194" i="2"/>
  <c r="E192" i="2"/>
  <c r="E190" i="2" s="1"/>
  <c r="G192" i="2"/>
  <c r="G190" i="2" s="1"/>
  <c r="G194" i="2"/>
  <c r="F54" i="2"/>
  <c r="C54" i="2" s="1"/>
  <c r="C132" i="2"/>
  <c r="F7" i="2" l="1"/>
  <c r="C9" i="2"/>
  <c r="C107" i="2"/>
  <c r="H7" i="2"/>
  <c r="F12" i="2"/>
  <c r="C192" i="2"/>
  <c r="C190" i="2" s="1"/>
  <c r="C194" i="2"/>
  <c r="H194" i="2"/>
  <c r="H192" i="2"/>
  <c r="H190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<sst xmlns="http://schemas.openxmlformats.org/spreadsheetml/2006/main" count="358" uniqueCount="107">
  <si>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</si>
  <si>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</si>
  <si>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</si>
  <si>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</si>
  <si>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</si>
  <si>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</si>
  <si>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</si>
  <si>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</si>
  <si>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</si>
  <si>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</si>
  <si>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</si>
  <si>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</si>
  <si>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</si>
  <si>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</si>
  <si>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</si>
  <si>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</si>
  <si>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</si>
  <si>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</si>
  <si>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</si>
  <si>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</si>
  <si>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</si>
  <si>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</si>
  <si>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</si>
  <si>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</si>
  <si>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</si>
  <si>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</si>
  <si>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</si>
  <si>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</si>
  <si>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</si>
  <si>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</si>
  <si>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</si>
  <si>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</si>
  <si>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</si>
  <si>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</si>
  <si>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</si>
  <si>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</si>
  <si>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</si>
  <si>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</si>
  <si>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</si>
  <si>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</si>
  <si>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</si>
  <si>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</si>
  <si>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</si>
  <si>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</si>
  <si>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</si>
  <si>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</si>
  <si>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</si>
  <si>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</si>
  <si>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</si>
  <si>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</si>
  <si>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</si>
  <si>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</si>
  <si>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</si>
  <si>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</si>
  <si>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</si>
  <si>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</si>
  <si>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</si>
  <si>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</si>
  <si>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</si>
  <si>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</si>
  <si>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</si>
  <si>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</si>
  <si>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</si>
  <si>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</si>
  <si>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</si>
  <si>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</si>
  <si>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</si>
  <si>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</si>
  <si>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</si>
  <si>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</si>
  <si>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</si>
  <si>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</si>
  <si>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</si>
  <si>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</si>
  <si>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</si>
  <si>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</si>
  <si>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</si>
  <si>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</si>
  <si>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</si>
  <si>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</si>
  <si>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</si>
  <si>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</si>
  <si>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</si>
  <si>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</si>
  <si>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</si>
  <si>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</si>
  <si>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</si>
  <si>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</si>
  <si>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</si>
  <si>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</si>
  <si>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</si>
  <si>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</si>
  <si>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</si>
  <si>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</si>
  <si>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</si>
  <si>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</si>
  <si>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</si>
  <si>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</si>
  <si>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>52, 52.1, 52.2, 55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</si>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</sst>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view="pageBreakPreview" zoomScale="75" zoomScaleNormal="90" zoomScaleSheetLayoutView="75" zoomScalePageLayoutView="90" workbookViewId="0">
      <selection activeCell="B207" sqref="B207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58" t="s">
        <v>106</v>
      </c>
      <c r="J1" s="58"/>
      <c r="K1" s="58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59" t="s">
        <v>103</v>
      </c>
      <c r="J2" s="59"/>
      <c r="K2" s="59"/>
      <c r="L2" s="4"/>
      <c r="M2" s="4"/>
      <c r="N2" s="4"/>
    </row>
    <row r="3" spans="1:14" ht="90.75" customHeight="1" x14ac:dyDescent="0.2">
      <c r="A3" s="80" t="s">
        <v>102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4" ht="123.75" customHeight="1" x14ac:dyDescent="0.2">
      <c r="A4" s="83" t="s">
        <v>44</v>
      </c>
      <c r="B4" s="83" t="s">
        <v>24</v>
      </c>
      <c r="C4" s="83" t="s">
        <v>70</v>
      </c>
      <c r="D4" s="74" t="s">
        <v>71</v>
      </c>
      <c r="E4" s="75"/>
      <c r="F4" s="75"/>
      <c r="G4" s="75"/>
      <c r="H4" s="75"/>
      <c r="I4" s="75"/>
      <c r="J4" s="76"/>
      <c r="K4" s="83" t="s">
        <v>27</v>
      </c>
    </row>
    <row r="5" spans="1:14" ht="9.75" customHeight="1" x14ac:dyDescent="0.2">
      <c r="A5" s="84"/>
      <c r="B5" s="84"/>
      <c r="C5" s="84"/>
      <c r="D5" s="77"/>
      <c r="E5" s="78"/>
      <c r="F5" s="78"/>
      <c r="G5" s="78"/>
      <c r="H5" s="78"/>
      <c r="I5" s="78"/>
      <c r="J5" s="79"/>
      <c r="K5" s="84"/>
    </row>
    <row r="6" spans="1:14" ht="24" customHeight="1" x14ac:dyDescent="0.2">
      <c r="A6" s="85"/>
      <c r="B6" s="85"/>
      <c r="C6" s="85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5"/>
    </row>
    <row r="7" spans="1:14" ht="40.5" x14ac:dyDescent="0.3">
      <c r="A7" s="6">
        <v>1</v>
      </c>
      <c r="B7" s="7" t="s">
        <v>0</v>
      </c>
      <c r="C7" s="8">
        <f t="shared" ref="C7:C15" si="0">SUM(D7:J7)</f>
        <v>3191651.5191000002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457398.51</v>
      </c>
      <c r="H7" s="9">
        <f t="shared" si="1"/>
        <v>467341.89999999997</v>
      </c>
      <c r="I7" s="9">
        <f t="shared" ref="I7:J7" si="2">I8+I9+I10+I11</f>
        <v>468654.49999999994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285145.09999999998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37966.400000000001</v>
      </c>
      <c r="H8" s="9">
        <f t="shared" si="3"/>
        <v>38344.1</v>
      </c>
      <c r="I8" s="9">
        <f t="shared" ref="I8:J8" si="4">I13</f>
        <v>38147.799999999996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1580830.0789999997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224701.59999999998</v>
      </c>
      <c r="H9" s="9">
        <f t="shared" si="6"/>
        <v>226609.39999999997</v>
      </c>
      <c r="I9" s="9">
        <f t="shared" ref="I9:J9" si="7">I14</f>
        <v>226609.39999999997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1324772.6401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194650.50999999998</v>
      </c>
      <c r="H10" s="9">
        <f t="shared" si="8"/>
        <v>202308.40000000002</v>
      </c>
      <c r="I10" s="9">
        <f t="shared" ref="I10:J10" si="9">I15</f>
        <v>203817.3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3191651.5191000002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457398.51</v>
      </c>
      <c r="H12" s="8">
        <f t="shared" si="12"/>
        <v>467341.89999999997</v>
      </c>
      <c r="I12" s="8">
        <f t="shared" ref="I12:J12" si="13">I13+I14+I15+I16</f>
        <v>468654.49999999994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285145.09999999998</v>
      </c>
      <c r="D13" s="8">
        <f>D26+D62+D179</f>
        <v>55641.899999999994</v>
      </c>
      <c r="E13" s="8">
        <f>E26+E62+E179</f>
        <v>38544.6</v>
      </c>
      <c r="F13" s="8">
        <f>F26+F62+F179</f>
        <v>38352.5</v>
      </c>
      <c r="G13" s="8">
        <f>G26+G62+G179</f>
        <v>37966.400000000001</v>
      </c>
      <c r="H13" s="8">
        <f>H26+H62+H179</f>
        <v>38344.1</v>
      </c>
      <c r="I13" s="8">
        <f t="shared" ref="I13:J13" si="15">I26+I62+I179</f>
        <v>38147.799999999996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1580830.0789999997</v>
      </c>
      <c r="D14" s="8">
        <f>D27+D63+D92+D113+D154+D180+D195</f>
        <v>225416.6</v>
      </c>
      <c r="E14" s="8">
        <f>E27+E63+E92+E113+E154+E180+E195</f>
        <v>228118.5</v>
      </c>
      <c r="F14" s="8">
        <f>F27+F63+F92+F113+F154+F180+F195</f>
        <v>222765.179</v>
      </c>
      <c r="G14" s="8">
        <f>G27+G63+G92+G113+G154+G180+G195</f>
        <v>224701.59999999998</v>
      </c>
      <c r="H14" s="8">
        <f>H27+H63+H92+H113+H154+H180+H195</f>
        <v>226609.39999999997</v>
      </c>
      <c r="I14" s="8">
        <f t="shared" ref="I14:J14" si="16">I27+I63+I92+I113+I154+I180+I195</f>
        <v>226609.39999999997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1324772.6401</v>
      </c>
      <c r="D15" s="8">
        <f>D28+D64+D93+D114+D139+D155+D181+D196</f>
        <v>150585.29999999999</v>
      </c>
      <c r="E15" s="8">
        <f>E28+E64+E93+E114+E139+E155+E181+E196</f>
        <v>171586.33</v>
      </c>
      <c r="F15" s="8">
        <f>F28+F64+F93+F114+F139+F155+F181+F196</f>
        <v>198007.5001</v>
      </c>
      <c r="G15" s="8">
        <f>G28+G64+G93+G114+G139+G155+G181+G196</f>
        <v>194650.50999999998</v>
      </c>
      <c r="H15" s="8">
        <f>H28+H64+H93+H114+H139+H155+H181+H196</f>
        <v>202308.40000000002</v>
      </c>
      <c r="I15" s="8">
        <f t="shared" ref="I15:J15" si="17">I28+I64+I93+I114+I139+I155+I181+I196</f>
        <v>203817.3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D176</f>
        <v>80</v>
      </c>
      <c r="E16" s="8">
        <f t="shared" ref="E16:H16" si="18">E176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I176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7" t="s">
        <v>37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63865.576000000001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8695.5640000000003</v>
      </c>
      <c r="H18" s="8">
        <f t="shared" si="20"/>
        <v>9232.9000000000015</v>
      </c>
      <c r="I18" s="8">
        <f t="shared" ref="I18:J18" si="21">I20+I21+I22</f>
        <v>8545.5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21712.799999999996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2927.5</v>
      </c>
      <c r="H20" s="8">
        <f t="shared" si="22"/>
        <v>3305.9</v>
      </c>
      <c r="I20" s="8">
        <f t="shared" ref="I20:J20" si="23">I26</f>
        <v>3109.6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822.79999999999984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120</v>
      </c>
      <c r="H21" s="8">
        <f t="shared" si="24"/>
        <v>124.8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41329.976000000002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5648.0640000000003</v>
      </c>
      <c r="H22" s="8">
        <f t="shared" si="24"/>
        <v>5802.2000000000007</v>
      </c>
      <c r="I22" s="8">
        <f t="shared" ref="I22:J22" si="26">I28</f>
        <v>5311.1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8" t="s">
        <v>6</v>
      </c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63865.576000000001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9204.362000000001</v>
      </c>
      <c r="G24" s="11">
        <f t="shared" si="27"/>
        <v>8695.5640000000003</v>
      </c>
      <c r="H24" s="11">
        <f t="shared" si="27"/>
        <v>9232.9000000000015</v>
      </c>
      <c r="I24" s="11">
        <f t="shared" ref="I24:J24" si="28">I26+I27+I28</f>
        <v>8545.5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21712.799999999996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3246.1</v>
      </c>
      <c r="G26" s="11">
        <f t="shared" si="29"/>
        <v>2927.5</v>
      </c>
      <c r="H26" s="11">
        <f t="shared" si="29"/>
        <v>3305.9</v>
      </c>
      <c r="I26" s="11">
        <f t="shared" ref="I26:J26" si="30">I42+I44+I52</f>
        <v>3109.6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822.79999999999984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120</v>
      </c>
      <c r="H27" s="11">
        <f t="shared" si="31"/>
        <v>124.8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41329.976000000002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5842.8620000000001</v>
      </c>
      <c r="G28" s="11">
        <f t="shared" si="33"/>
        <v>5648.0640000000003</v>
      </c>
      <c r="H28" s="11">
        <f t="shared" si="33"/>
        <v>5802.2000000000007</v>
      </c>
      <c r="I28" s="11">
        <f t="shared" ref="I28:J28" si="34">I30+I32+I34+I36+I46+I48+I50</f>
        <v>5311.1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79</v>
      </c>
      <c r="C29" s="8">
        <f>C30</f>
        <v>7428.6399999999994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1232</v>
      </c>
      <c r="G29" s="11">
        <f t="shared" si="35"/>
        <v>1246.32</v>
      </c>
      <c r="H29" s="11">
        <f t="shared" si="35"/>
        <v>1253.2</v>
      </c>
      <c r="I29" s="11">
        <f t="shared" si="35"/>
        <v>1253.2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7428.6399999999994</v>
      </c>
      <c r="D30" s="11">
        <v>558</v>
      </c>
      <c r="E30" s="11">
        <v>632.72</v>
      </c>
      <c r="F30" s="11">
        <v>1232</v>
      </c>
      <c r="G30" s="11">
        <v>1246.32</v>
      </c>
      <c r="H30" s="11">
        <v>1253.2</v>
      </c>
      <c r="I30" s="11">
        <v>1253.2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2705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218</v>
      </c>
      <c r="H31" s="11">
        <f t="shared" si="36"/>
        <v>226</v>
      </c>
      <c r="I31" s="11">
        <f t="shared" si="36"/>
        <v>226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2705</v>
      </c>
      <c r="D32" s="11">
        <v>300</v>
      </c>
      <c r="E32" s="11">
        <v>700</v>
      </c>
      <c r="F32" s="11">
        <v>809</v>
      </c>
      <c r="G32" s="11">
        <v>218</v>
      </c>
      <c r="H32" s="11">
        <v>226</v>
      </c>
      <c r="I32" s="11">
        <v>226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18958.198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2733.4679999999998</v>
      </c>
      <c r="G33" s="11">
        <f t="shared" si="37"/>
        <v>2634.4</v>
      </c>
      <c r="H33" s="11">
        <f t="shared" si="37"/>
        <v>2739.9</v>
      </c>
      <c r="I33" s="11">
        <f t="shared" si="37"/>
        <v>2739.9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18958.198</v>
      </c>
      <c r="D34" s="11">
        <v>2910.5</v>
      </c>
      <c r="E34" s="11">
        <v>2460.13</v>
      </c>
      <c r="F34" s="11">
        <v>2733.4679999999998</v>
      </c>
      <c r="G34" s="11">
        <v>2634.4</v>
      </c>
      <c r="H34" s="11">
        <v>2739.9</v>
      </c>
      <c r="I34" s="11">
        <v>2739.9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80</v>
      </c>
      <c r="C35" s="8">
        <f>C36</f>
        <v>1799.2040000000002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472.24400000000003</v>
      </c>
      <c r="H35" s="11">
        <f t="shared" si="38"/>
        <v>491.1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1799.2040000000002</v>
      </c>
      <c r="D36" s="11">
        <v>400</v>
      </c>
      <c r="E36" s="11">
        <v>435.86</v>
      </c>
      <c r="F36" s="11">
        <v>0</v>
      </c>
      <c r="G36" s="11">
        <v>472.24400000000003</v>
      </c>
      <c r="H36" s="11">
        <v>491.1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821.6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119.8</v>
      </c>
      <c r="H39" s="11">
        <f t="shared" si="40"/>
        <v>124.6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821.6</v>
      </c>
      <c r="D40" s="11">
        <v>106.4</v>
      </c>
      <c r="E40" s="11">
        <v>106.4</v>
      </c>
      <c r="F40" s="11">
        <v>115.2</v>
      </c>
      <c r="G40" s="11">
        <v>119.8</v>
      </c>
      <c r="H40" s="11">
        <v>124.6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21040.3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2905.3</v>
      </c>
      <c r="H41" s="8">
        <f t="shared" si="41"/>
        <v>3087.4</v>
      </c>
      <c r="I41" s="8">
        <f t="shared" si="41"/>
        <v>3087.4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21040.3</v>
      </c>
      <c r="D42" s="8">
        <v>2692.2</v>
      </c>
      <c r="E42" s="8">
        <v>2955.2</v>
      </c>
      <c r="F42" s="8">
        <v>3225.4</v>
      </c>
      <c r="G42" s="8">
        <v>2905.3</v>
      </c>
      <c r="H42" s="8">
        <v>3087.4</v>
      </c>
      <c r="I42" s="8">
        <v>3087.4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50</v>
      </c>
      <c r="C43" s="8">
        <f>D43+E43+F43+G43+H43+I43+J43</f>
        <v>672.5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22.2</v>
      </c>
      <c r="H43" s="8">
        <f t="shared" si="42"/>
        <v>218.5</v>
      </c>
      <c r="I43" s="8">
        <f t="shared" si="42"/>
        <v>22.2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672.5</v>
      </c>
      <c r="D44" s="8">
        <v>345.5</v>
      </c>
      <c r="E44" s="8">
        <v>21.2</v>
      </c>
      <c r="F44" s="8">
        <v>20.7</v>
      </c>
      <c r="G44" s="8">
        <v>22.2</v>
      </c>
      <c r="H44" s="8">
        <v>218.5</v>
      </c>
      <c r="I44" s="8">
        <v>22.2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62</v>
      </c>
      <c r="C45" s="8">
        <f>C46</f>
        <v>3143.6</v>
      </c>
      <c r="D45" s="8">
        <f>D46</f>
        <v>3143.6</v>
      </c>
      <c r="E45" s="8">
        <f>E46</f>
        <v>0</v>
      </c>
      <c r="F45" s="8">
        <v>0</v>
      </c>
      <c r="G45" s="8">
        <f>G46</f>
        <v>0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3143.6</v>
      </c>
      <c r="D46" s="8">
        <v>3143.6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51</v>
      </c>
      <c r="C47" s="8">
        <f>C48</f>
        <v>4698.3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700</v>
      </c>
      <c r="H47" s="11">
        <f t="shared" si="43"/>
        <v>700</v>
      </c>
      <c r="I47" s="11">
        <f t="shared" si="43"/>
        <v>700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4698.3</v>
      </c>
      <c r="D48" s="11">
        <v>498.3</v>
      </c>
      <c r="E48" s="11">
        <v>700</v>
      </c>
      <c r="F48" s="11">
        <v>700</v>
      </c>
      <c r="G48" s="11">
        <v>700</v>
      </c>
      <c r="H48" s="11">
        <v>700</v>
      </c>
      <c r="I48" s="11">
        <v>700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69</v>
      </c>
      <c r="C49" s="8">
        <f>C50</f>
        <v>2597.0340000000001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377.1</v>
      </c>
      <c r="H49" s="11">
        <f t="shared" si="44"/>
        <v>392</v>
      </c>
      <c r="I49" s="11">
        <f t="shared" si="44"/>
        <v>392</v>
      </c>
      <c r="J49" s="11">
        <f t="shared" si="44"/>
        <v>392</v>
      </c>
      <c r="K49" s="13" t="s">
        <v>74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2597.0340000000001</v>
      </c>
      <c r="D50" s="11">
        <v>331</v>
      </c>
      <c r="E50" s="11">
        <v>344.54</v>
      </c>
      <c r="F50" s="11">
        <v>368.39400000000001</v>
      </c>
      <c r="G50" s="11">
        <v>377.1</v>
      </c>
      <c r="H50" s="11">
        <v>392</v>
      </c>
      <c r="I50" s="11">
        <v>392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95</v>
      </c>
      <c r="C51" s="8">
        <f>C52</f>
        <v>0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0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96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1" t="s">
        <v>26</v>
      </c>
      <c r="C53" s="72"/>
      <c r="D53" s="72"/>
      <c r="E53" s="72"/>
      <c r="F53" s="72"/>
      <c r="G53" s="72"/>
      <c r="H53" s="72"/>
      <c r="I53" s="72"/>
      <c r="J53" s="72"/>
      <c r="K53" s="73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1911930.3093000001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270389.05599999998</v>
      </c>
      <c r="H54" s="8">
        <f t="shared" si="47"/>
        <v>272710.3</v>
      </c>
      <c r="I54" s="8">
        <f t="shared" ref="I54:J54" si="48">I56+I57+I58</f>
        <v>272710.3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263432.3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35038.9</v>
      </c>
      <c r="H56" s="8">
        <f t="shared" si="49"/>
        <v>35038.199999999997</v>
      </c>
      <c r="I56" s="8">
        <f t="shared" ref="I56:J56" si="50">I62</f>
        <v>35038.199999999997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1572244.5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223888.59999999998</v>
      </c>
      <c r="H57" s="8">
        <f t="shared" si="49"/>
        <v>225764.59999999998</v>
      </c>
      <c r="I57" s="8">
        <f t="shared" ref="I57:J57" si="51">I63</f>
        <v>225764.59999999998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76253.509300000005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11461.555999999999</v>
      </c>
      <c r="H58" s="8">
        <f t="shared" si="49"/>
        <v>11907.5</v>
      </c>
      <c r="I58" s="8">
        <f t="shared" ref="I58:J58" si="52">I64</f>
        <v>11907.5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8" t="s">
        <v>12</v>
      </c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1911930.3093000001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270389.05599999998</v>
      </c>
      <c r="H60" s="8">
        <f t="shared" si="53"/>
        <v>272710.3</v>
      </c>
      <c r="I60" s="8">
        <f t="shared" ref="I60:J60" si="54">I62+I63+I64</f>
        <v>272710.3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263432.3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35038.9</v>
      </c>
      <c r="H62" s="8">
        <f>H68+H84</f>
        <v>35038.199999999997</v>
      </c>
      <c r="I62" s="8">
        <f t="shared" ref="I62:J62" si="55">I68+I84</f>
        <v>35038.199999999997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1572244.5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223888.59999999998</v>
      </c>
      <c r="H63" s="8">
        <f>H66+H70+H76+H80</f>
        <v>225764.59999999998</v>
      </c>
      <c r="I63" s="8">
        <f t="shared" ref="I63:J63" si="56">I66+I70+I76+I80</f>
        <v>225764.59999999998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76253.509300000005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11461.555999999999</v>
      </c>
      <c r="H64" s="8">
        <f t="shared" si="57"/>
        <v>11907.5</v>
      </c>
      <c r="I64" s="8">
        <f t="shared" ref="I64:J64" si="58">I72+I74+I78+I82</f>
        <v>11907.5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91</v>
      </c>
      <c r="C65" s="8">
        <f>D65+E65+F65+G65+H65+I65+J65</f>
        <v>495582.69999999995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70247.8</v>
      </c>
      <c r="H65" s="8">
        <f t="shared" si="59"/>
        <v>70247.8</v>
      </c>
      <c r="I65" s="8">
        <f t="shared" si="59"/>
        <v>70247.8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495582.69999999995</v>
      </c>
      <c r="D66" s="8">
        <v>72288</v>
      </c>
      <c r="E66" s="8">
        <v>68946</v>
      </c>
      <c r="F66" s="8">
        <v>73357.5</v>
      </c>
      <c r="G66" s="8">
        <v>70247.8</v>
      </c>
      <c r="H66" s="8">
        <v>70247.8</v>
      </c>
      <c r="I66" s="8">
        <v>70247.8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92</v>
      </c>
      <c r="C67" s="8">
        <f>SUM(D67:J67)</f>
        <v>263016.10000000003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35038.9</v>
      </c>
      <c r="H67" s="16">
        <f t="shared" si="60"/>
        <v>35038.199999999997</v>
      </c>
      <c r="I67" s="16">
        <f t="shared" si="60"/>
        <v>35038.199999999997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263016.10000000003</v>
      </c>
      <c r="D68" s="16">
        <v>52469</v>
      </c>
      <c r="E68" s="16">
        <v>35423.5</v>
      </c>
      <c r="F68" s="16">
        <v>34970.1</v>
      </c>
      <c r="G68" s="16">
        <v>35038.9</v>
      </c>
      <c r="H68" s="16">
        <v>35038.199999999997</v>
      </c>
      <c r="I68" s="16">
        <v>35038.199999999997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88</v>
      </c>
      <c r="C69" s="18">
        <f>C70</f>
        <v>1025982.8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148681.29999999999</v>
      </c>
      <c r="H69" s="18">
        <f t="shared" si="61"/>
        <v>148681.29999999999</v>
      </c>
      <c r="I69" s="18">
        <f t="shared" si="61"/>
        <v>148681.29999999999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1025982.8</v>
      </c>
      <c r="D70" s="18">
        <v>141986</v>
      </c>
      <c r="E70" s="18">
        <v>147708</v>
      </c>
      <c r="F70" s="18">
        <v>141563.6</v>
      </c>
      <c r="G70" s="18">
        <v>148681.29999999999</v>
      </c>
      <c r="H70" s="18">
        <v>148681.29999999999</v>
      </c>
      <c r="I70" s="18">
        <v>148681.29999999999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1968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295</v>
      </c>
      <c r="H71" s="11">
        <f t="shared" si="62"/>
        <v>307</v>
      </c>
      <c r="I71" s="11">
        <f t="shared" si="62"/>
        <v>307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1968</v>
      </c>
      <c r="D72" s="11">
        <v>248</v>
      </c>
      <c r="E72" s="11">
        <v>220</v>
      </c>
      <c r="F72" s="11">
        <v>284</v>
      </c>
      <c r="G72" s="11">
        <v>295</v>
      </c>
      <c r="H72" s="11">
        <v>307</v>
      </c>
      <c r="I72" s="11">
        <v>307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490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70</v>
      </c>
      <c r="H73" s="11">
        <f t="shared" si="63"/>
        <v>70</v>
      </c>
      <c r="I73" s="11">
        <f t="shared" si="63"/>
        <v>70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490</v>
      </c>
      <c r="D74" s="11">
        <v>70</v>
      </c>
      <c r="E74" s="11">
        <v>70</v>
      </c>
      <c r="F74" s="11">
        <v>70</v>
      </c>
      <c r="G74" s="11">
        <v>70</v>
      </c>
      <c r="H74" s="11">
        <v>70</v>
      </c>
      <c r="I74" s="11">
        <v>70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89</v>
      </c>
      <c r="C75" s="8">
        <f>C76</f>
        <v>50675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4959</v>
      </c>
      <c r="H75" s="8">
        <f t="shared" si="64"/>
        <v>6835</v>
      </c>
      <c r="I75" s="8">
        <f t="shared" si="64"/>
        <v>6835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50675</v>
      </c>
      <c r="D76" s="8">
        <v>8348.5</v>
      </c>
      <c r="E76" s="8">
        <v>10148.799999999999</v>
      </c>
      <c r="F76" s="8">
        <v>6713.7</v>
      </c>
      <c r="G76" s="8">
        <v>4959</v>
      </c>
      <c r="H76" s="8">
        <v>6835</v>
      </c>
      <c r="I76" s="8">
        <v>6835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84</v>
      </c>
      <c r="C77" s="8">
        <f>C78</f>
        <v>493.28999999999996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74.908000000000001</v>
      </c>
      <c r="H77" s="11">
        <f t="shared" si="65"/>
        <v>76.900000000000006</v>
      </c>
      <c r="I77" s="11">
        <f t="shared" si="65"/>
        <v>76.900000000000006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493.28999999999996</v>
      </c>
      <c r="D78" s="11">
        <v>68.8</v>
      </c>
      <c r="E78" s="11">
        <v>46.37</v>
      </c>
      <c r="F78" s="11">
        <v>72.512</v>
      </c>
      <c r="G78" s="11">
        <v>74.908000000000001</v>
      </c>
      <c r="H78" s="11">
        <v>76.900000000000006</v>
      </c>
      <c r="I78" s="11">
        <v>76.900000000000006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90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85</v>
      </c>
      <c r="C81" s="8">
        <f>C82</f>
        <v>73302.219299999997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11021.647999999999</v>
      </c>
      <c r="H81" s="8">
        <f t="shared" si="67"/>
        <v>11453.6</v>
      </c>
      <c r="I81" s="8">
        <f t="shared" si="67"/>
        <v>11453.6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73302.219299999997</v>
      </c>
      <c r="D82" s="8">
        <v>8613.4</v>
      </c>
      <c r="E82" s="8">
        <v>9196.7000000000007</v>
      </c>
      <c r="F82" s="8">
        <v>10109.6713</v>
      </c>
      <c r="G82" s="8">
        <v>11021.647999999999</v>
      </c>
      <c r="H82" s="8">
        <v>11453.6</v>
      </c>
      <c r="I82" s="8">
        <v>11453.6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86</v>
      </c>
      <c r="C83" s="8">
        <f t="shared" ref="C83:J83" si="68">C84</f>
        <v>416.2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0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416.2</v>
      </c>
      <c r="D84" s="21">
        <v>135.19999999999999</v>
      </c>
      <c r="E84" s="11">
        <v>144.69999999999999</v>
      </c>
      <c r="F84" s="21">
        <v>136.30000000000001</v>
      </c>
      <c r="G84" s="21">
        <v>0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66" t="s">
        <v>52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287247.72519999999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43353.279999999999</v>
      </c>
      <c r="H86" s="23">
        <f t="shared" si="69"/>
        <v>45054.5</v>
      </c>
      <c r="I86" s="23">
        <f t="shared" ref="I86:J86" si="70">I88+I89</f>
        <v>45054.5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357.7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0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286890.02520000003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43353.279999999999</v>
      </c>
      <c r="H89" s="23">
        <f t="shared" si="73"/>
        <v>45054.5</v>
      </c>
      <c r="I89" s="23">
        <f t="shared" ref="I89:J89" si="74">I93</f>
        <v>45054.5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63" t="s">
        <v>6</v>
      </c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287247.72519999999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43353.279999999999</v>
      </c>
      <c r="H91" s="23">
        <f t="shared" si="75"/>
        <v>45054.5</v>
      </c>
      <c r="I91" s="23">
        <f t="shared" ref="I91:J91" si="76">I92+I93</f>
        <v>45054.5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357.7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0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286890.02520000003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43353.279999999999</v>
      </c>
      <c r="H93" s="26">
        <f t="shared" si="79"/>
        <v>45054.5</v>
      </c>
      <c r="I93" s="26">
        <f t="shared" ref="I93:J93" si="80">I95+I98+I100+I102+I105</f>
        <v>45054.5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45</v>
      </c>
      <c r="C94" s="8">
        <f>C95</f>
        <v>271124.34519999998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43353.279999999999</v>
      </c>
      <c r="H94" s="8">
        <f t="shared" si="81"/>
        <v>45054.5</v>
      </c>
      <c r="I94" s="8">
        <f t="shared" si="81"/>
        <v>45054.5</v>
      </c>
      <c r="J94" s="8">
        <f t="shared" si="81"/>
        <v>45054.5</v>
      </c>
      <c r="K94" s="10" t="s">
        <v>104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271124.34519999998</v>
      </c>
      <c r="D95" s="31">
        <v>19524.400000000001</v>
      </c>
      <c r="E95" s="31">
        <v>24830.9</v>
      </c>
      <c r="F95" s="31">
        <v>48252.265200000002</v>
      </c>
      <c r="G95" s="31">
        <v>43353.279999999999</v>
      </c>
      <c r="H95" s="31">
        <v>45054.5</v>
      </c>
      <c r="I95" s="31">
        <v>45054.5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48</v>
      </c>
      <c r="C96" s="9">
        <f>C97+C98</f>
        <v>1729.8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0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1729.8</v>
      </c>
      <c r="D98" s="32">
        <f>1035.6</f>
        <v>1035.5999999999999</v>
      </c>
      <c r="E98" s="32">
        <v>0</v>
      </c>
      <c r="F98" s="32">
        <v>694.2</v>
      </c>
      <c r="G98" s="32">
        <v>0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49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68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72</v>
      </c>
      <c r="C103" s="9">
        <f>C104+C105</f>
        <v>511.5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0</v>
      </c>
      <c r="H103" s="8">
        <f t="shared" si="85"/>
        <v>0</v>
      </c>
      <c r="I103" s="8">
        <f t="shared" si="85"/>
        <v>0</v>
      </c>
      <c r="J103" s="8">
        <f t="shared" si="85"/>
        <v>0</v>
      </c>
      <c r="K103" s="10" t="s">
        <v>73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357.7</v>
      </c>
      <c r="D104" s="32">
        <v>124.6</v>
      </c>
      <c r="E104" s="32">
        <v>113.6</v>
      </c>
      <c r="F104" s="32">
        <v>119.5</v>
      </c>
      <c r="G104" s="32">
        <v>0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153.80000000000001</v>
      </c>
      <c r="D105" s="32">
        <v>53.9</v>
      </c>
      <c r="E105" s="32">
        <v>48.7</v>
      </c>
      <c r="F105" s="32">
        <v>51.2</v>
      </c>
      <c r="G105" s="32">
        <v>0</v>
      </c>
      <c r="H105" s="32">
        <v>0</v>
      </c>
      <c r="I105" s="32">
        <v>0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66" t="s">
        <v>83</v>
      </c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84090.103000000003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10874.2</v>
      </c>
      <c r="H107" s="23">
        <f t="shared" si="86"/>
        <v>11309.1</v>
      </c>
      <c r="I107" s="23">
        <f t="shared" ref="I107:J107" si="87">I109+I110</f>
        <v>13309.1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23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952.87900000000013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0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83137.224000000002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10874.2</v>
      </c>
      <c r="H110" s="23">
        <f t="shared" si="88"/>
        <v>11309.1</v>
      </c>
      <c r="I110" s="23">
        <f t="shared" ref="I110:J110" si="90">I114</f>
        <v>13309.1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60" t="s">
        <v>6</v>
      </c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84090.103000000003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10874.2</v>
      </c>
      <c r="H112" s="23">
        <f t="shared" si="91"/>
        <v>11309.1</v>
      </c>
      <c r="I112" s="23">
        <f t="shared" ref="I112:J112" si="92">I113+I114</f>
        <v>13309.1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952.87900000000013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0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83137.224000000002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10874.2</v>
      </c>
      <c r="H114" s="32">
        <f t="shared" si="95"/>
        <v>11309.1</v>
      </c>
      <c r="I114" s="32">
        <f t="shared" ref="I114:J114" si="96">I117+I120+I122+I125+I128+I130</f>
        <v>13309.1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78" si="97">A114+1</f>
        <v>109</v>
      </c>
      <c r="B115" s="7" t="s">
        <v>42</v>
      </c>
      <c r="C115" s="34">
        <f>C116+C117</f>
        <v>4734.5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700</v>
      </c>
      <c r="H115" s="11">
        <f t="shared" si="98"/>
        <v>700</v>
      </c>
      <c r="I115" s="11">
        <f t="shared" si="98"/>
        <v>700</v>
      </c>
      <c r="J115" s="11">
        <f t="shared" si="98"/>
        <v>700</v>
      </c>
      <c r="K115" s="10" t="s">
        <v>98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280.89999999999998</v>
      </c>
      <c r="D116" s="11">
        <v>79</v>
      </c>
      <c r="E116" s="11">
        <v>90</v>
      </c>
      <c r="F116" s="11">
        <f>47+64.9</f>
        <v>111.9</v>
      </c>
      <c r="G116" s="11">
        <v>0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4453.6000000000004</v>
      </c>
      <c r="D117" s="35">
        <f>401+79</f>
        <v>480</v>
      </c>
      <c r="E117" s="35">
        <v>600</v>
      </c>
      <c r="F117" s="35">
        <f>461.7+47+64.9</f>
        <v>573.6</v>
      </c>
      <c r="G117" s="35">
        <v>700</v>
      </c>
      <c r="H117" s="35"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46</v>
      </c>
      <c r="C118" s="34">
        <f t="shared" ref="C118:J118" si="99">C119+C120</f>
        <v>4179.7780000000002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600</v>
      </c>
      <c r="H118" s="34">
        <f t="shared" si="99"/>
        <v>600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557.67899999999997</v>
      </c>
      <c r="D119" s="36">
        <f>63+210</f>
        <v>273</v>
      </c>
      <c r="E119" s="36">
        <v>167.6</v>
      </c>
      <c r="F119" s="36">
        <v>117.07899999999999</v>
      </c>
      <c r="G119" s="36">
        <v>0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105</v>
      </c>
      <c r="C121" s="34">
        <f t="shared" ref="C121:J121" si="100">C122</f>
        <v>2600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0</v>
      </c>
      <c r="H121" s="11">
        <f t="shared" si="100"/>
        <v>0</v>
      </c>
      <c r="I121" s="11">
        <f t="shared" si="100"/>
        <v>700</v>
      </c>
      <c r="J121" s="11">
        <f t="shared" si="100"/>
        <v>700</v>
      </c>
      <c r="K121" s="10" t="s">
        <v>99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2600</v>
      </c>
      <c r="D122" s="11">
        <v>600</v>
      </c>
      <c r="E122" s="11">
        <v>600</v>
      </c>
      <c r="F122" s="11">
        <v>0</v>
      </c>
      <c r="G122" s="11">
        <v>0</v>
      </c>
      <c r="H122" s="11">
        <v>0</v>
      </c>
      <c r="I122" s="11">
        <v>700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72185.825000000012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9574.2000000000007</v>
      </c>
      <c r="H123" s="9">
        <f t="shared" si="101"/>
        <v>10009.1</v>
      </c>
      <c r="I123" s="9">
        <f t="shared" si="101"/>
        <v>11309.1</v>
      </c>
      <c r="J123" s="9">
        <f t="shared" si="101"/>
        <v>11309.1</v>
      </c>
      <c r="K123" s="15" t="s">
        <v>97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74.3</v>
      </c>
      <c r="D124" s="9">
        <f>54.3+20</f>
        <v>74.3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72111.525000000009</v>
      </c>
      <c r="D125" s="8">
        <f>6523.7+54.3+20</f>
        <v>6598</v>
      </c>
      <c r="E125" s="8">
        <v>11756.09</v>
      </c>
      <c r="F125" s="8">
        <v>11555.934999999999</v>
      </c>
      <c r="G125" s="8">
        <v>9574.2000000000007</v>
      </c>
      <c r="H125" s="8">
        <v>10009.1</v>
      </c>
      <c r="I125" s="8">
        <v>11309.1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53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87</v>
      </c>
      <c r="C129" s="38">
        <f>C130</f>
        <v>150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150</v>
      </c>
      <c r="D130" s="8">
        <v>50</v>
      </c>
      <c r="E130" s="8">
        <v>50</v>
      </c>
      <c r="F130" s="8">
        <v>50</v>
      </c>
      <c r="G130" s="8">
        <v>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86" t="s">
        <v>81</v>
      </c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99217.832000000024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13628.092000000001</v>
      </c>
      <c r="H132" s="8">
        <f t="shared" si="104"/>
        <v>14112.6</v>
      </c>
      <c r="I132" s="8">
        <f t="shared" ref="I132:J132" si="105">I135</f>
        <v>14112.6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99217.832000000024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13628.092000000001</v>
      </c>
      <c r="H135" s="8">
        <f t="shared" si="106"/>
        <v>14112.6</v>
      </c>
      <c r="I135" s="8">
        <f t="shared" ref="I135:J135" si="107">I139</f>
        <v>14112.6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92" t="s">
        <v>12</v>
      </c>
      <c r="C136" s="93"/>
      <c r="D136" s="93"/>
      <c r="E136" s="93"/>
      <c r="F136" s="93"/>
      <c r="G136" s="93"/>
      <c r="H136" s="93"/>
      <c r="I136" s="93"/>
      <c r="J136" s="93"/>
      <c r="K136" s="94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99217.832000000024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13628.092000000001</v>
      </c>
      <c r="H137" s="8">
        <f t="shared" si="108"/>
        <v>14112.6</v>
      </c>
      <c r="I137" s="8">
        <f t="shared" ref="I137:J137" si="109">I139</f>
        <v>14112.6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99217.832000000024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13628.092000000001</v>
      </c>
      <c r="H139" s="8">
        <f t="shared" si="110"/>
        <v>14112.6</v>
      </c>
      <c r="I139" s="8">
        <f t="shared" ref="I139:J139" si="111">I141+I143+I145+I147</f>
        <v>14112.6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1683.5599999999997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218.7</v>
      </c>
      <c r="H140" s="8">
        <f t="shared" si="112"/>
        <v>223.1</v>
      </c>
      <c r="I140" s="8">
        <f t="shared" si="112"/>
        <v>223.1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1683.5599999999997</v>
      </c>
      <c r="D141" s="8">
        <v>138.07</v>
      </c>
      <c r="E141" s="8">
        <v>443.19</v>
      </c>
      <c r="F141" s="8">
        <v>214.3</v>
      </c>
      <c r="G141" s="8">
        <v>218.7</v>
      </c>
      <c r="H141" s="8">
        <v>223.1</v>
      </c>
      <c r="I141" s="8">
        <v>223.1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29361.016000000003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3776.3919999999998</v>
      </c>
      <c r="H142" s="8">
        <f t="shared" si="113"/>
        <v>3879.5</v>
      </c>
      <c r="I142" s="8">
        <f t="shared" si="113"/>
        <v>3879.5</v>
      </c>
      <c r="J142" s="8">
        <f t="shared" si="113"/>
        <v>3879.5</v>
      </c>
      <c r="K142" s="10" t="s">
        <v>66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29361.016000000003</v>
      </c>
      <c r="D143" s="8">
        <v>5055.8500000000004</v>
      </c>
      <c r="E143" s="8">
        <v>5031.8900000000003</v>
      </c>
      <c r="F143" s="8">
        <v>3858.384</v>
      </c>
      <c r="G143" s="8">
        <v>3776.3919999999998</v>
      </c>
      <c r="H143" s="8">
        <v>3879.5</v>
      </c>
      <c r="I143" s="8">
        <v>3879.5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82</v>
      </c>
      <c r="C144" s="8">
        <f>C145</f>
        <v>66653.255999999994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9433</v>
      </c>
      <c r="H144" s="8">
        <f t="shared" si="114"/>
        <v>9810</v>
      </c>
      <c r="I144" s="8">
        <f t="shared" si="114"/>
        <v>9810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66653.255999999994</v>
      </c>
      <c r="D145" s="8">
        <v>8777.7999999999993</v>
      </c>
      <c r="E145" s="8">
        <v>9228.7900000000009</v>
      </c>
      <c r="F145" s="8">
        <v>9783.6659999999993</v>
      </c>
      <c r="G145" s="8">
        <v>9433</v>
      </c>
      <c r="H145" s="8">
        <v>9810</v>
      </c>
      <c r="I145" s="8">
        <v>9810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54</v>
      </c>
      <c r="C146" s="8">
        <f>C147</f>
        <v>1520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200</v>
      </c>
      <c r="H146" s="8">
        <f t="shared" si="115"/>
        <v>200</v>
      </c>
      <c r="I146" s="8">
        <f t="shared" si="115"/>
        <v>200</v>
      </c>
      <c r="J146" s="8">
        <f t="shared" si="115"/>
        <v>200</v>
      </c>
      <c r="K146" s="10" t="s">
        <v>67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1520</v>
      </c>
      <c r="D147" s="8">
        <v>320</v>
      </c>
      <c r="E147" s="8">
        <v>200</v>
      </c>
      <c r="F147" s="8">
        <v>200</v>
      </c>
      <c r="G147" s="8">
        <v>200</v>
      </c>
      <c r="H147" s="8">
        <v>200</v>
      </c>
      <c r="I147" s="8">
        <v>200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95" t="s">
        <v>60</v>
      </c>
      <c r="C148" s="96"/>
      <c r="D148" s="96"/>
      <c r="E148" s="96"/>
      <c r="F148" s="96"/>
      <c r="G148" s="96"/>
      <c r="H148" s="96"/>
      <c r="I148" s="96"/>
      <c r="J148" s="96"/>
      <c r="K148" s="97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21021.25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2724</v>
      </c>
      <c r="H149" s="43">
        <f t="shared" si="116"/>
        <v>2748</v>
      </c>
      <c r="I149" s="43">
        <f t="shared" ref="I149:J149" si="117">I150+I151</f>
        <v>2748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1166.7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 t="shared" si="118"/>
        <v>0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19854.55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2724</v>
      </c>
      <c r="H151" s="8">
        <f t="shared" si="120"/>
        <v>2748</v>
      </c>
      <c r="I151" s="8">
        <f t="shared" ref="I151:J151" si="121">I155</f>
        <v>2748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8" t="s">
        <v>16</v>
      </c>
      <c r="C152" s="69"/>
      <c r="D152" s="69"/>
      <c r="E152" s="69"/>
      <c r="F152" s="69"/>
      <c r="G152" s="69"/>
      <c r="H152" s="69"/>
      <c r="I152" s="69"/>
      <c r="J152" s="69"/>
      <c r="K152" s="70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21021.25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2724</v>
      </c>
      <c r="H153" s="8">
        <f t="shared" si="122"/>
        <v>2748</v>
      </c>
      <c r="I153" s="8">
        <f t="shared" ref="I153:J153" si="123">I154+I155</f>
        <v>2748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1166.7</v>
      </c>
      <c r="D154" s="8">
        <f>D159</f>
        <v>1166.7</v>
      </c>
      <c r="E154" s="8">
        <f t="shared" ref="E154:H154" si="124">E159</f>
        <v>0</v>
      </c>
      <c r="F154" s="8">
        <f t="shared" si="124"/>
        <v>0</v>
      </c>
      <c r="G154" s="8">
        <f t="shared" si="124"/>
        <v>0</v>
      </c>
      <c r="H154" s="8">
        <f t="shared" si="124"/>
        <v>0</v>
      </c>
      <c r="I154" s="8">
        <f t="shared" ref="I154:J154" si="125">I159</f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19854.55</v>
      </c>
      <c r="D155" s="8">
        <f>D157+D160+D162+D164+D166+D168+D170</f>
        <v>1513.9</v>
      </c>
      <c r="E155" s="8">
        <f t="shared" ref="E155:H155" si="126">E157+E160+E162+E164+E166+E168+E170</f>
        <v>4682.6499999999996</v>
      </c>
      <c r="F155" s="8">
        <f t="shared" si="126"/>
        <v>2690</v>
      </c>
      <c r="G155" s="8">
        <f t="shared" si="126"/>
        <v>2724</v>
      </c>
      <c r="H155" s="8">
        <f t="shared" si="126"/>
        <v>2748</v>
      </c>
      <c r="I155" s="8">
        <f>+J155</f>
        <v>2748</v>
      </c>
      <c r="J155" s="8">
        <f t="shared" ref="J155" si="127">J157+J160+J162+J164+J166+J168+J170</f>
        <v>2748</v>
      </c>
      <c r="K155" s="10" t="s">
        <v>34</v>
      </c>
    </row>
    <row r="156" spans="1:11" ht="106.5" customHeight="1" x14ac:dyDescent="0.3">
      <c r="A156" s="10">
        <f t="shared" si="97"/>
        <v>150</v>
      </c>
      <c r="B156" s="7" t="s">
        <v>33</v>
      </c>
      <c r="C156" s="8">
        <f>C157</f>
        <v>4900</v>
      </c>
      <c r="D156" s="8">
        <f t="shared" ref="D156:J156" si="128">D157</f>
        <v>500</v>
      </c>
      <c r="E156" s="8">
        <f t="shared" si="128"/>
        <v>1200</v>
      </c>
      <c r="F156" s="8">
        <f t="shared" si="128"/>
        <v>0</v>
      </c>
      <c r="G156" s="8">
        <f t="shared" si="128"/>
        <v>800</v>
      </c>
      <c r="H156" s="8">
        <f t="shared" si="128"/>
        <v>800</v>
      </c>
      <c r="I156" s="8">
        <f t="shared" si="128"/>
        <v>800</v>
      </c>
      <c r="J156" s="8">
        <f t="shared" si="128"/>
        <v>800</v>
      </c>
      <c r="K156" s="40">
        <v>86</v>
      </c>
    </row>
    <row r="157" spans="1:11" ht="20.25" x14ac:dyDescent="0.3">
      <c r="A157" s="10">
        <f t="shared" si="97"/>
        <v>151</v>
      </c>
      <c r="B157" s="41" t="str">
        <f>B155</f>
        <v xml:space="preserve">Местный бюджет           </v>
      </c>
      <c r="C157" s="8">
        <f>D157+E157+F157+G157+H157+I157+J157</f>
        <v>4900</v>
      </c>
      <c r="D157" s="8">
        <v>500</v>
      </c>
      <c r="E157" s="8">
        <v>1200</v>
      </c>
      <c r="F157" s="8">
        <v>0</v>
      </c>
      <c r="G157" s="8">
        <v>800</v>
      </c>
      <c r="H157" s="8">
        <v>800</v>
      </c>
      <c r="I157" s="8">
        <v>800</v>
      </c>
      <c r="J157" s="8">
        <v>800</v>
      </c>
      <c r="K157" s="10" t="s">
        <v>34</v>
      </c>
    </row>
    <row r="158" spans="1:11" ht="87" customHeight="1" x14ac:dyDescent="0.3">
      <c r="A158" s="10">
        <f t="shared" si="97"/>
        <v>152</v>
      </c>
      <c r="B158" s="7" t="s">
        <v>32</v>
      </c>
      <c r="C158" s="8">
        <f>C160+C159</f>
        <v>4564.25</v>
      </c>
      <c r="D158" s="8">
        <f>D160+D159</f>
        <v>1680.6</v>
      </c>
      <c r="E158" s="8">
        <f t="shared" ref="E158:J158" si="129">E160+E159</f>
        <v>1383.65</v>
      </c>
      <c r="F158" s="8">
        <f t="shared" si="129"/>
        <v>300</v>
      </c>
      <c r="G158" s="8">
        <f t="shared" si="129"/>
        <v>300</v>
      </c>
      <c r="H158" s="8">
        <f t="shared" si="129"/>
        <v>300</v>
      </c>
      <c r="I158" s="8">
        <f t="shared" si="129"/>
        <v>300</v>
      </c>
      <c r="J158" s="8">
        <f t="shared" si="129"/>
        <v>300</v>
      </c>
      <c r="K158" s="10" t="s">
        <v>64</v>
      </c>
    </row>
    <row r="159" spans="1:11" ht="24" customHeight="1" x14ac:dyDescent="0.3">
      <c r="A159" s="10">
        <f t="shared" si="97"/>
        <v>153</v>
      </c>
      <c r="B159" s="7" t="s">
        <v>14</v>
      </c>
      <c r="C159" s="8">
        <f>D159+E159+F159+G159+H159+I159+J159</f>
        <v>1166.7</v>
      </c>
      <c r="D159" s="8">
        <v>1166.7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10" t="s">
        <v>34</v>
      </c>
    </row>
    <row r="160" spans="1:11" ht="20.25" x14ac:dyDescent="0.3">
      <c r="A160" s="10">
        <f t="shared" si="97"/>
        <v>154</v>
      </c>
      <c r="B160" s="41" t="s">
        <v>21</v>
      </c>
      <c r="C160" s="8">
        <f>D160+E160+F160+G160+H160+I160+J160</f>
        <v>3397.55</v>
      </c>
      <c r="D160" s="8">
        <v>513.9</v>
      </c>
      <c r="E160" s="8">
        <v>1383.65</v>
      </c>
      <c r="F160" s="8">
        <v>300</v>
      </c>
      <c r="G160" s="8">
        <v>300</v>
      </c>
      <c r="H160" s="8">
        <v>300</v>
      </c>
      <c r="I160" s="8">
        <v>300</v>
      </c>
      <c r="J160" s="8">
        <v>300</v>
      </c>
      <c r="K160" s="10" t="s">
        <v>34</v>
      </c>
    </row>
    <row r="161" spans="1:12" ht="87" customHeight="1" x14ac:dyDescent="0.3">
      <c r="A161" s="10">
        <f t="shared" si="97"/>
        <v>155</v>
      </c>
      <c r="B161" s="41" t="s">
        <v>75</v>
      </c>
      <c r="C161" s="8">
        <f t="shared" ref="C161:J161" si="130">C162</f>
        <v>3868</v>
      </c>
      <c r="D161" s="8">
        <f t="shared" si="130"/>
        <v>500</v>
      </c>
      <c r="E161" s="8">
        <f t="shared" si="130"/>
        <v>500</v>
      </c>
      <c r="F161" s="8">
        <f t="shared" si="130"/>
        <v>300</v>
      </c>
      <c r="G161" s="8">
        <f t="shared" si="130"/>
        <v>624</v>
      </c>
      <c r="H161" s="8">
        <f t="shared" si="130"/>
        <v>648</v>
      </c>
      <c r="I161" s="8">
        <f t="shared" si="130"/>
        <v>648</v>
      </c>
      <c r="J161" s="8">
        <f t="shared" si="130"/>
        <v>648</v>
      </c>
      <c r="K161" s="10">
        <v>92.93</v>
      </c>
    </row>
    <row r="162" spans="1:12" ht="20.25" x14ac:dyDescent="0.3">
      <c r="A162" s="10">
        <f t="shared" si="97"/>
        <v>156</v>
      </c>
      <c r="B162" s="41" t="s">
        <v>21</v>
      </c>
      <c r="C162" s="8">
        <f>D162+E162+F162+G162+H162+I162+J162</f>
        <v>3868</v>
      </c>
      <c r="D162" s="8">
        <v>500</v>
      </c>
      <c r="E162" s="8">
        <v>500</v>
      </c>
      <c r="F162" s="8">
        <v>300</v>
      </c>
      <c r="G162" s="8">
        <v>624</v>
      </c>
      <c r="H162" s="8">
        <v>648</v>
      </c>
      <c r="I162" s="8">
        <v>648</v>
      </c>
      <c r="J162" s="8">
        <v>648</v>
      </c>
      <c r="K162" s="10" t="s">
        <v>34</v>
      </c>
    </row>
    <row r="163" spans="1:12" ht="45.75" customHeight="1" x14ac:dyDescent="0.3">
      <c r="A163" s="10">
        <f t="shared" si="97"/>
        <v>157</v>
      </c>
      <c r="B163" s="41" t="s">
        <v>76</v>
      </c>
      <c r="C163" s="8">
        <f>C164</f>
        <v>0</v>
      </c>
      <c r="D163" s="8">
        <f>D164</f>
        <v>0</v>
      </c>
      <c r="E163" s="8">
        <f t="shared" ref="E163:J163" si="131">E164</f>
        <v>0</v>
      </c>
      <c r="F163" s="8">
        <f t="shared" si="131"/>
        <v>0</v>
      </c>
      <c r="G163" s="8">
        <f t="shared" si="131"/>
        <v>0</v>
      </c>
      <c r="H163" s="8">
        <f t="shared" si="131"/>
        <v>0</v>
      </c>
      <c r="I163" s="8">
        <f t="shared" si="131"/>
        <v>0</v>
      </c>
      <c r="J163" s="8">
        <f t="shared" si="131"/>
        <v>0</v>
      </c>
      <c r="K163" s="40"/>
    </row>
    <row r="164" spans="1:12" ht="23.25" customHeight="1" x14ac:dyDescent="0.3">
      <c r="A164" s="10">
        <f t="shared" si="97"/>
        <v>158</v>
      </c>
      <c r="B164" s="41" t="s">
        <v>21</v>
      </c>
      <c r="C164" s="8">
        <f>D164+E164+F164+G164+H164+I164+J164</f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10" t="s">
        <v>34</v>
      </c>
    </row>
    <row r="165" spans="1:12" ht="84" customHeight="1" x14ac:dyDescent="0.3">
      <c r="A165" s="10">
        <f t="shared" si="97"/>
        <v>159</v>
      </c>
      <c r="B165" s="41" t="s">
        <v>77</v>
      </c>
      <c r="C165" s="8">
        <f>C166</f>
        <v>0</v>
      </c>
      <c r="D165" s="8">
        <f>D166</f>
        <v>0</v>
      </c>
      <c r="E165" s="8">
        <f t="shared" ref="E165:J165" si="132">E166</f>
        <v>0</v>
      </c>
      <c r="F165" s="8">
        <f t="shared" si="132"/>
        <v>0</v>
      </c>
      <c r="G165" s="8">
        <f t="shared" si="132"/>
        <v>0</v>
      </c>
      <c r="H165" s="8">
        <f t="shared" si="132"/>
        <v>0</v>
      </c>
      <c r="I165" s="8">
        <f t="shared" si="132"/>
        <v>0</v>
      </c>
      <c r="J165" s="8">
        <f t="shared" si="132"/>
        <v>0</v>
      </c>
      <c r="K165" s="10">
        <v>95</v>
      </c>
    </row>
    <row r="166" spans="1:12" ht="20.25" x14ac:dyDescent="0.3">
      <c r="A166" s="10">
        <f t="shared" si="97"/>
        <v>160</v>
      </c>
      <c r="B166" s="41" t="s">
        <v>21</v>
      </c>
      <c r="C166" s="8">
        <f>D166+E166+F166+G166+H166+I166+J166</f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10" t="s">
        <v>34</v>
      </c>
    </row>
    <row r="167" spans="1:12" ht="121.5" x14ac:dyDescent="0.3">
      <c r="A167" s="10">
        <f t="shared" si="97"/>
        <v>161</v>
      </c>
      <c r="B167" s="41" t="s">
        <v>78</v>
      </c>
      <c r="C167" s="9">
        <f>C168</f>
        <v>7689</v>
      </c>
      <c r="D167" s="9">
        <f t="shared" ref="D167:J167" si="133">D168</f>
        <v>0</v>
      </c>
      <c r="E167" s="9">
        <f t="shared" si="133"/>
        <v>1599</v>
      </c>
      <c r="F167" s="9">
        <f t="shared" si="133"/>
        <v>2090</v>
      </c>
      <c r="G167" s="9">
        <f t="shared" si="133"/>
        <v>1000</v>
      </c>
      <c r="H167" s="9">
        <f t="shared" si="133"/>
        <v>1000</v>
      </c>
      <c r="I167" s="9">
        <f t="shared" si="133"/>
        <v>1000</v>
      </c>
      <c r="J167" s="9">
        <f t="shared" si="133"/>
        <v>1000</v>
      </c>
      <c r="K167" s="10">
        <v>97</v>
      </c>
    </row>
    <row r="168" spans="1:12" ht="20.25" x14ac:dyDescent="0.3">
      <c r="A168" s="10">
        <f t="shared" si="97"/>
        <v>162</v>
      </c>
      <c r="B168" s="41" t="s">
        <v>21</v>
      </c>
      <c r="C168" s="8">
        <f>D168+E168+F168+G168+H168+I168+J168</f>
        <v>7689</v>
      </c>
      <c r="D168" s="8">
        <v>0</v>
      </c>
      <c r="E168" s="8">
        <v>1599</v>
      </c>
      <c r="F168" s="8">
        <v>2090</v>
      </c>
      <c r="G168" s="8">
        <v>1000</v>
      </c>
      <c r="H168" s="8">
        <v>1000</v>
      </c>
      <c r="I168" s="8">
        <v>1000</v>
      </c>
      <c r="J168" s="8">
        <v>1000</v>
      </c>
      <c r="K168" s="42" t="s">
        <v>34</v>
      </c>
    </row>
    <row r="169" spans="1:12" ht="81" x14ac:dyDescent="0.3">
      <c r="A169" s="10">
        <f t="shared" si="97"/>
        <v>163</v>
      </c>
      <c r="B169" s="41" t="s">
        <v>63</v>
      </c>
      <c r="C169" s="38">
        <f>D169+E169+F169+G169+H169</f>
        <v>0</v>
      </c>
      <c r="D169" s="8">
        <f>D170</f>
        <v>0</v>
      </c>
      <c r="E169" s="8">
        <f t="shared" ref="E169:J169" si="134">E170</f>
        <v>0</v>
      </c>
      <c r="F169" s="8">
        <f t="shared" si="134"/>
        <v>0</v>
      </c>
      <c r="G169" s="8">
        <f t="shared" si="134"/>
        <v>0</v>
      </c>
      <c r="H169" s="8">
        <f t="shared" si="134"/>
        <v>0</v>
      </c>
      <c r="I169" s="8">
        <f t="shared" si="134"/>
        <v>0</v>
      </c>
      <c r="J169" s="8">
        <f t="shared" si="134"/>
        <v>0</v>
      </c>
      <c r="K169" s="10">
        <v>99</v>
      </c>
    </row>
    <row r="170" spans="1:12" ht="20.25" x14ac:dyDescent="0.3">
      <c r="A170" s="10">
        <f t="shared" si="97"/>
        <v>164</v>
      </c>
      <c r="B170" s="41" t="s">
        <v>21</v>
      </c>
      <c r="C170" s="8">
        <f>D170+E170+F170+G170+H170+I170+J170</f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24.75" customHeight="1" x14ac:dyDescent="0.3">
      <c r="A171" s="10">
        <f t="shared" si="97"/>
        <v>165</v>
      </c>
      <c r="B171" s="66" t="s">
        <v>61</v>
      </c>
      <c r="C171" s="90"/>
      <c r="D171" s="90"/>
      <c r="E171" s="90"/>
      <c r="F171" s="90"/>
      <c r="G171" s="90"/>
      <c r="H171" s="90"/>
      <c r="I171" s="90"/>
      <c r="J171" s="90"/>
      <c r="K171" s="91"/>
      <c r="L171" s="4"/>
    </row>
    <row r="172" spans="1:12" ht="20.25" x14ac:dyDescent="0.3">
      <c r="A172" s="10">
        <f t="shared" si="97"/>
        <v>166</v>
      </c>
      <c r="B172" s="22" t="s">
        <v>15</v>
      </c>
      <c r="C172" s="8">
        <f t="shared" ref="C172:H172" si="135">C173+C174+C175+C176</f>
        <v>101263.35400000001</v>
      </c>
      <c r="D172" s="8">
        <f t="shared" si="135"/>
        <v>12557.7</v>
      </c>
      <c r="E172" s="8">
        <f t="shared" si="135"/>
        <v>13738.8</v>
      </c>
      <c r="F172" s="8">
        <f t="shared" si="135"/>
        <v>14468.454000000002</v>
      </c>
      <c r="G172" s="8">
        <f t="shared" si="135"/>
        <v>14686.9</v>
      </c>
      <c r="H172" s="8">
        <f t="shared" si="135"/>
        <v>15270.5</v>
      </c>
      <c r="I172" s="8">
        <f t="shared" ref="I172:J172" si="136">I173+I174+I175+I176</f>
        <v>15270.5</v>
      </c>
      <c r="J172" s="8">
        <f t="shared" si="136"/>
        <v>15270.5</v>
      </c>
      <c r="K172" s="42" t="s">
        <v>34</v>
      </c>
    </row>
    <row r="173" spans="1:12" ht="20.25" x14ac:dyDescent="0.3">
      <c r="A173" s="10">
        <f t="shared" si="97"/>
        <v>167</v>
      </c>
      <c r="B173" s="22" t="s">
        <v>18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2" t="s">
        <v>34</v>
      </c>
    </row>
    <row r="174" spans="1:12" ht="20.25" x14ac:dyDescent="0.3">
      <c r="A174" s="10">
        <f t="shared" si="97"/>
        <v>168</v>
      </c>
      <c r="B174" s="22" t="s">
        <v>9</v>
      </c>
      <c r="C174" s="8">
        <f t="shared" ref="C174:H174" si="137">C180</f>
        <v>5285.5</v>
      </c>
      <c r="D174" s="8">
        <f>D180</f>
        <v>929.2</v>
      </c>
      <c r="E174" s="8">
        <f t="shared" si="137"/>
        <v>837.3</v>
      </c>
      <c r="F174" s="8">
        <f t="shared" si="137"/>
        <v>666</v>
      </c>
      <c r="G174" s="8">
        <f t="shared" si="137"/>
        <v>693</v>
      </c>
      <c r="H174" s="8">
        <f t="shared" si="137"/>
        <v>720</v>
      </c>
      <c r="I174" s="8">
        <f t="shared" ref="I174:J174" si="138">I180</f>
        <v>720</v>
      </c>
      <c r="J174" s="8">
        <f t="shared" si="138"/>
        <v>720</v>
      </c>
      <c r="K174" s="42" t="s">
        <v>34</v>
      </c>
    </row>
    <row r="175" spans="1:12" ht="20.25" x14ac:dyDescent="0.3">
      <c r="A175" s="10">
        <f t="shared" si="97"/>
        <v>169</v>
      </c>
      <c r="B175" s="22" t="s">
        <v>20</v>
      </c>
      <c r="C175" s="8">
        <f>C181</f>
        <v>95074.15400000001</v>
      </c>
      <c r="D175" s="8">
        <f t="shared" ref="D175:H175" si="139">D181</f>
        <v>11548.5</v>
      </c>
      <c r="E175" s="8">
        <f t="shared" si="139"/>
        <v>12821.5</v>
      </c>
      <c r="F175" s="8">
        <f t="shared" si="139"/>
        <v>13378.754000000001</v>
      </c>
      <c r="G175" s="8">
        <f t="shared" si="139"/>
        <v>13913.9</v>
      </c>
      <c r="H175" s="8">
        <f t="shared" si="139"/>
        <v>14470.5</v>
      </c>
      <c r="I175" s="8">
        <f t="shared" ref="I175:J175" si="140">I181</f>
        <v>14470.5</v>
      </c>
      <c r="J175" s="8">
        <f t="shared" si="140"/>
        <v>14470.5</v>
      </c>
      <c r="K175" s="42" t="s">
        <v>34</v>
      </c>
    </row>
    <row r="176" spans="1:12" ht="20.25" x14ac:dyDescent="0.3">
      <c r="A176" s="10">
        <f t="shared" si="97"/>
        <v>170</v>
      </c>
      <c r="B176" s="22" t="s">
        <v>40</v>
      </c>
      <c r="C176" s="8">
        <f>C182</f>
        <v>903.7</v>
      </c>
      <c r="D176" s="8">
        <f t="shared" ref="D176:H176" si="141">D182</f>
        <v>80</v>
      </c>
      <c r="E176" s="8">
        <f t="shared" si="141"/>
        <v>80</v>
      </c>
      <c r="F176" s="8">
        <f t="shared" si="141"/>
        <v>423.7</v>
      </c>
      <c r="G176" s="8">
        <f t="shared" si="141"/>
        <v>80</v>
      </c>
      <c r="H176" s="8">
        <f t="shared" si="141"/>
        <v>80</v>
      </c>
      <c r="I176" s="8">
        <f t="shared" ref="I176:J176" si="142">I182</f>
        <v>80</v>
      </c>
      <c r="J176" s="8">
        <f t="shared" si="142"/>
        <v>80</v>
      </c>
      <c r="K176" s="42"/>
    </row>
    <row r="177" spans="1:11" ht="20.25" x14ac:dyDescent="0.3">
      <c r="A177" s="10">
        <f t="shared" si="97"/>
        <v>171</v>
      </c>
      <c r="B177" s="87" t="s">
        <v>6</v>
      </c>
      <c r="C177" s="88"/>
      <c r="D177" s="88"/>
      <c r="E177" s="88"/>
      <c r="F177" s="88"/>
      <c r="G177" s="88"/>
      <c r="H177" s="88"/>
      <c r="I177" s="88"/>
      <c r="J177" s="88"/>
      <c r="K177" s="89"/>
    </row>
    <row r="178" spans="1:11" ht="40.5" customHeight="1" x14ac:dyDescent="0.3">
      <c r="A178" s="10">
        <f t="shared" si="97"/>
        <v>172</v>
      </c>
      <c r="B178" s="7" t="s">
        <v>17</v>
      </c>
      <c r="C178" s="8">
        <f t="shared" ref="C178:H178" si="143">C181+C180+C179+C182</f>
        <v>101263.35400000001</v>
      </c>
      <c r="D178" s="43">
        <f t="shared" si="143"/>
        <v>12557.7</v>
      </c>
      <c r="E178" s="43">
        <f t="shared" si="143"/>
        <v>13738.8</v>
      </c>
      <c r="F178" s="43">
        <f t="shared" si="143"/>
        <v>14468.454000000002</v>
      </c>
      <c r="G178" s="43">
        <f t="shared" si="143"/>
        <v>14686.9</v>
      </c>
      <c r="H178" s="8">
        <f t="shared" si="143"/>
        <v>15270.5</v>
      </c>
      <c r="I178" s="8">
        <f t="shared" ref="I178:J178" si="144">I181+I180+I179+I182</f>
        <v>15270.5</v>
      </c>
      <c r="J178" s="8">
        <f t="shared" si="144"/>
        <v>15270.5</v>
      </c>
      <c r="K178" s="40" t="s">
        <v>34</v>
      </c>
    </row>
    <row r="179" spans="1:11" ht="22.5" customHeight="1" x14ac:dyDescent="0.3">
      <c r="A179" s="10">
        <f t="shared" ref="A179:A210" si="145">A178+1</f>
        <v>173</v>
      </c>
      <c r="B179" s="7" t="s">
        <v>18</v>
      </c>
      <c r="C179" s="30">
        <f>D179+E179+F179+G179+H179</f>
        <v>0</v>
      </c>
      <c r="D179" s="43">
        <v>0</v>
      </c>
      <c r="E179" s="43">
        <v>0</v>
      </c>
      <c r="F179" s="43">
        <v>0</v>
      </c>
      <c r="G179" s="43">
        <v>0</v>
      </c>
      <c r="H179" s="8">
        <v>0</v>
      </c>
      <c r="I179" s="8">
        <v>0</v>
      </c>
      <c r="J179" s="8">
        <v>0</v>
      </c>
      <c r="K179" s="40" t="s">
        <v>34</v>
      </c>
    </row>
    <row r="180" spans="1:11" ht="20.25" x14ac:dyDescent="0.3">
      <c r="A180" s="10">
        <f t="shared" si="145"/>
        <v>174</v>
      </c>
      <c r="B180" s="7" t="s">
        <v>9</v>
      </c>
      <c r="C180" s="8">
        <f>D180+E180+F180+G180+H180+I180+J180</f>
        <v>5285.5</v>
      </c>
      <c r="D180" s="43">
        <f>D184+D188</f>
        <v>929.2</v>
      </c>
      <c r="E180" s="43">
        <f>E187+E184</f>
        <v>837.3</v>
      </c>
      <c r="F180" s="43">
        <f t="shared" ref="F180:H180" si="146">F187</f>
        <v>666</v>
      </c>
      <c r="G180" s="43">
        <f t="shared" si="146"/>
        <v>693</v>
      </c>
      <c r="H180" s="8">
        <f t="shared" si="146"/>
        <v>720</v>
      </c>
      <c r="I180" s="8">
        <f t="shared" ref="I180:J180" si="147">I187</f>
        <v>720</v>
      </c>
      <c r="J180" s="8">
        <f t="shared" si="147"/>
        <v>720</v>
      </c>
      <c r="K180" s="40" t="s">
        <v>34</v>
      </c>
    </row>
    <row r="181" spans="1:11" ht="20.25" x14ac:dyDescent="0.3">
      <c r="A181" s="10">
        <f t="shared" si="145"/>
        <v>175</v>
      </c>
      <c r="B181" s="7" t="s">
        <v>3</v>
      </c>
      <c r="C181" s="8">
        <f>D181+E181+F181+G181+H181+I181+J181</f>
        <v>95074.15400000001</v>
      </c>
      <c r="D181" s="43">
        <f t="shared" ref="D181:H181" si="148">D185</f>
        <v>11548.5</v>
      </c>
      <c r="E181" s="43">
        <f t="shared" si="148"/>
        <v>12821.5</v>
      </c>
      <c r="F181" s="43">
        <f t="shared" si="148"/>
        <v>13378.754000000001</v>
      </c>
      <c r="G181" s="43">
        <f t="shared" si="148"/>
        <v>13913.9</v>
      </c>
      <c r="H181" s="8">
        <f t="shared" si="148"/>
        <v>14470.5</v>
      </c>
      <c r="I181" s="8">
        <f t="shared" ref="I181:J181" si="149">I185</f>
        <v>14470.5</v>
      </c>
      <c r="J181" s="8">
        <f t="shared" si="149"/>
        <v>14470.5</v>
      </c>
      <c r="K181" s="40" t="s">
        <v>34</v>
      </c>
    </row>
    <row r="182" spans="1:11" ht="20.25" x14ac:dyDescent="0.3">
      <c r="A182" s="10">
        <f t="shared" si="145"/>
        <v>176</v>
      </c>
      <c r="B182" s="7" t="s">
        <v>40</v>
      </c>
      <c r="C182" s="8">
        <f>D182+E182+F182+G182+H182+I182+J182</f>
        <v>903.7</v>
      </c>
      <c r="D182" s="43">
        <f t="shared" ref="D182:H182" si="150">D186</f>
        <v>80</v>
      </c>
      <c r="E182" s="43">
        <f t="shared" si="150"/>
        <v>80</v>
      </c>
      <c r="F182" s="43">
        <f t="shared" si="150"/>
        <v>423.7</v>
      </c>
      <c r="G182" s="43">
        <f t="shared" si="150"/>
        <v>80</v>
      </c>
      <c r="H182" s="8">
        <f t="shared" si="150"/>
        <v>80</v>
      </c>
      <c r="I182" s="8">
        <f t="shared" ref="I182:J182" si="151">I186</f>
        <v>80</v>
      </c>
      <c r="J182" s="8">
        <f t="shared" si="151"/>
        <v>80</v>
      </c>
      <c r="K182" s="40"/>
    </row>
    <row r="183" spans="1:11" ht="86.25" customHeight="1" x14ac:dyDescent="0.3">
      <c r="A183" s="10">
        <f t="shared" si="145"/>
        <v>177</v>
      </c>
      <c r="B183" s="7" t="s">
        <v>25</v>
      </c>
      <c r="C183" s="8">
        <f>C185+C186+C184</f>
        <v>96489.354000000007</v>
      </c>
      <c r="D183" s="43">
        <f>D185+D186+D184</f>
        <v>11944.7</v>
      </c>
      <c r="E183" s="43">
        <f>E185+E186+E184</f>
        <v>13096.8</v>
      </c>
      <c r="F183" s="43">
        <f t="shared" ref="F183:J183" si="152">F185+F186</f>
        <v>13802.454000000002</v>
      </c>
      <c r="G183" s="43">
        <f t="shared" si="152"/>
        <v>13993.9</v>
      </c>
      <c r="H183" s="8">
        <f t="shared" si="152"/>
        <v>14550.5</v>
      </c>
      <c r="I183" s="8">
        <f t="shared" si="152"/>
        <v>14550.5</v>
      </c>
      <c r="J183" s="8">
        <f t="shared" si="152"/>
        <v>14550.5</v>
      </c>
      <c r="K183" s="10" t="s">
        <v>100</v>
      </c>
    </row>
    <row r="184" spans="1:11" ht="21.75" customHeight="1" x14ac:dyDescent="0.3">
      <c r="A184" s="10">
        <f t="shared" si="145"/>
        <v>178</v>
      </c>
      <c r="B184" s="22" t="s">
        <v>9</v>
      </c>
      <c r="C184" s="8">
        <f>D184+E184+F184+G184+H184+I184+J184</f>
        <v>511.5</v>
      </c>
      <c r="D184" s="43">
        <v>316.2</v>
      </c>
      <c r="E184" s="43">
        <v>195.3</v>
      </c>
      <c r="F184" s="43">
        <v>0</v>
      </c>
      <c r="G184" s="43">
        <v>0</v>
      </c>
      <c r="H184" s="8">
        <v>0</v>
      </c>
      <c r="I184" s="8">
        <v>0</v>
      </c>
      <c r="J184" s="8">
        <v>0</v>
      </c>
      <c r="K184" s="40" t="s">
        <v>34</v>
      </c>
    </row>
    <row r="185" spans="1:11" ht="20.25" x14ac:dyDescent="0.3">
      <c r="A185" s="10">
        <f t="shared" si="145"/>
        <v>179</v>
      </c>
      <c r="B185" s="7" t="s">
        <v>21</v>
      </c>
      <c r="C185" s="8">
        <f>D185+E185+F185+G185+H185+I185+J185</f>
        <v>95074.15400000001</v>
      </c>
      <c r="D185" s="43">
        <v>11548.5</v>
      </c>
      <c r="E185" s="43">
        <v>12821.5</v>
      </c>
      <c r="F185" s="43">
        <v>13378.754000000001</v>
      </c>
      <c r="G185" s="43">
        <v>13913.9</v>
      </c>
      <c r="H185" s="8">
        <v>14470.5</v>
      </c>
      <c r="I185" s="8">
        <v>14470.5</v>
      </c>
      <c r="J185" s="8">
        <v>14470.5</v>
      </c>
      <c r="K185" s="40" t="s">
        <v>34</v>
      </c>
    </row>
    <row r="186" spans="1:11" ht="20.25" x14ac:dyDescent="0.3">
      <c r="A186" s="10">
        <f t="shared" si="145"/>
        <v>180</v>
      </c>
      <c r="B186" s="52" t="s">
        <v>40</v>
      </c>
      <c r="C186" s="8">
        <f>D186+E186+F186+G186+H186+I186+J186</f>
        <v>903.7</v>
      </c>
      <c r="D186" s="53">
        <v>80</v>
      </c>
      <c r="E186" s="53">
        <v>80</v>
      </c>
      <c r="F186" s="53">
        <v>423.7</v>
      </c>
      <c r="G186" s="53">
        <v>80</v>
      </c>
      <c r="H186" s="54">
        <v>80</v>
      </c>
      <c r="I186" s="54">
        <v>80</v>
      </c>
      <c r="J186" s="54">
        <v>80</v>
      </c>
      <c r="K186" s="55" t="s">
        <v>34</v>
      </c>
    </row>
    <row r="187" spans="1:11" ht="141.75" customHeight="1" x14ac:dyDescent="0.3">
      <c r="A187" s="10">
        <f t="shared" si="145"/>
        <v>181</v>
      </c>
      <c r="B187" s="7" t="s">
        <v>47</v>
      </c>
      <c r="C187" s="8">
        <f>C188</f>
        <v>4774</v>
      </c>
      <c r="D187" s="8">
        <f t="shared" ref="D187:J187" si="153">D188</f>
        <v>613</v>
      </c>
      <c r="E187" s="8">
        <f t="shared" si="153"/>
        <v>642</v>
      </c>
      <c r="F187" s="8">
        <f t="shared" si="153"/>
        <v>666</v>
      </c>
      <c r="G187" s="8">
        <f t="shared" si="153"/>
        <v>693</v>
      </c>
      <c r="H187" s="8">
        <f t="shared" si="153"/>
        <v>720</v>
      </c>
      <c r="I187" s="8">
        <f t="shared" si="153"/>
        <v>720</v>
      </c>
      <c r="J187" s="8">
        <f t="shared" si="153"/>
        <v>720</v>
      </c>
      <c r="K187" s="10" t="s">
        <v>101</v>
      </c>
    </row>
    <row r="188" spans="1:11" ht="20.25" x14ac:dyDescent="0.3">
      <c r="A188" s="10">
        <f t="shared" si="145"/>
        <v>182</v>
      </c>
      <c r="B188" s="29" t="s">
        <v>2</v>
      </c>
      <c r="C188" s="8">
        <f>D188+E188+F188+G188+H188+I188+J188</f>
        <v>4774</v>
      </c>
      <c r="D188" s="44">
        <v>613</v>
      </c>
      <c r="E188" s="44">
        <v>642</v>
      </c>
      <c r="F188" s="44">
        <v>666</v>
      </c>
      <c r="G188" s="44">
        <v>693</v>
      </c>
      <c r="H188" s="44">
        <v>720</v>
      </c>
      <c r="I188" s="44">
        <v>720</v>
      </c>
      <c r="J188" s="44">
        <v>720</v>
      </c>
      <c r="K188" s="45" t="s">
        <v>34</v>
      </c>
    </row>
    <row r="189" spans="1:11" ht="30.75" customHeight="1" x14ac:dyDescent="0.3">
      <c r="A189" s="10">
        <f t="shared" si="145"/>
        <v>183</v>
      </c>
      <c r="B189" s="71" t="s">
        <v>65</v>
      </c>
      <c r="C189" s="72"/>
      <c r="D189" s="72"/>
      <c r="E189" s="72"/>
      <c r="F189" s="72"/>
      <c r="G189" s="72"/>
      <c r="H189" s="72"/>
      <c r="I189" s="72"/>
      <c r="J189" s="72"/>
      <c r="K189" s="73"/>
    </row>
    <row r="190" spans="1:11" ht="20.25" x14ac:dyDescent="0.3">
      <c r="A190" s="10">
        <f t="shared" si="145"/>
        <v>184</v>
      </c>
      <c r="B190" s="7" t="s">
        <v>15</v>
      </c>
      <c r="C190" s="8">
        <f t="shared" ref="C190:H190" si="154">C191+C192</f>
        <v>623015.36960000009</v>
      </c>
      <c r="D190" s="8">
        <f t="shared" si="154"/>
        <v>71993.98000000001</v>
      </c>
      <c r="E190" s="8">
        <f t="shared" si="154"/>
        <v>77262.22</v>
      </c>
      <c r="F190" s="8">
        <f t="shared" si="154"/>
        <v>89999.751600000003</v>
      </c>
      <c r="G190" s="8">
        <f t="shared" si="154"/>
        <v>93047.417999999991</v>
      </c>
      <c r="H190" s="8">
        <f t="shared" si="154"/>
        <v>96904</v>
      </c>
      <c r="I190" s="8">
        <f t="shared" ref="I190:J190" si="155">I191+I192</f>
        <v>96904</v>
      </c>
      <c r="J190" s="8">
        <f t="shared" si="155"/>
        <v>96904</v>
      </c>
      <c r="K190" s="40" t="s">
        <v>34</v>
      </c>
    </row>
    <row r="191" spans="1:11" ht="20.25" x14ac:dyDescent="0.3">
      <c r="A191" s="10">
        <f t="shared" si="145"/>
        <v>185</v>
      </c>
      <c r="B191" s="7" t="s">
        <v>2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0" t="s">
        <v>34</v>
      </c>
    </row>
    <row r="192" spans="1:11" ht="20.25" x14ac:dyDescent="0.3">
      <c r="A192" s="10">
        <f t="shared" si="145"/>
        <v>186</v>
      </c>
      <c r="B192" s="7" t="s">
        <v>3</v>
      </c>
      <c r="C192" s="8">
        <f t="shared" ref="C192:H192" si="156">C196</f>
        <v>623015.36960000009</v>
      </c>
      <c r="D192" s="8">
        <f t="shared" si="156"/>
        <v>71993.98000000001</v>
      </c>
      <c r="E192" s="8">
        <f t="shared" si="156"/>
        <v>77262.22</v>
      </c>
      <c r="F192" s="8">
        <f t="shared" si="156"/>
        <v>89999.751600000003</v>
      </c>
      <c r="G192" s="8">
        <f t="shared" si="156"/>
        <v>93047.417999999991</v>
      </c>
      <c r="H192" s="8">
        <f t="shared" si="156"/>
        <v>96904</v>
      </c>
      <c r="I192" s="8">
        <f t="shared" ref="I192:J192" si="157">I196</f>
        <v>96904</v>
      </c>
      <c r="J192" s="8">
        <f t="shared" si="157"/>
        <v>96904</v>
      </c>
      <c r="K192" s="40" t="s">
        <v>34</v>
      </c>
    </row>
    <row r="193" spans="1:11" ht="20.25" x14ac:dyDescent="0.3">
      <c r="A193" s="10">
        <f t="shared" si="145"/>
        <v>187</v>
      </c>
      <c r="B193" s="68" t="s">
        <v>6</v>
      </c>
      <c r="C193" s="69"/>
      <c r="D193" s="69"/>
      <c r="E193" s="69"/>
      <c r="F193" s="69"/>
      <c r="G193" s="69"/>
      <c r="H193" s="69"/>
      <c r="I193" s="69"/>
      <c r="J193" s="69"/>
      <c r="K193" s="70"/>
    </row>
    <row r="194" spans="1:11" ht="39.75" customHeight="1" x14ac:dyDescent="0.3">
      <c r="A194" s="10">
        <f t="shared" si="145"/>
        <v>188</v>
      </c>
      <c r="B194" s="7" t="s">
        <v>17</v>
      </c>
      <c r="C194" s="8">
        <f>C195+C196</f>
        <v>623015.36960000009</v>
      </c>
      <c r="D194" s="8">
        <f t="shared" ref="D194:H194" si="158">D195+D196</f>
        <v>71993.98000000001</v>
      </c>
      <c r="E194" s="43">
        <f t="shared" si="158"/>
        <v>77262.22</v>
      </c>
      <c r="F194" s="43">
        <f t="shared" si="158"/>
        <v>89999.751600000003</v>
      </c>
      <c r="G194" s="43">
        <f t="shared" si="158"/>
        <v>93047.417999999991</v>
      </c>
      <c r="H194" s="8">
        <f t="shared" si="158"/>
        <v>96904</v>
      </c>
      <c r="I194" s="8">
        <f t="shared" ref="I194:J194" si="159">I195+I196</f>
        <v>96904</v>
      </c>
      <c r="J194" s="8">
        <f t="shared" si="159"/>
        <v>96904</v>
      </c>
      <c r="K194" s="40" t="s">
        <v>34</v>
      </c>
    </row>
    <row r="195" spans="1:11" ht="20.25" x14ac:dyDescent="0.3">
      <c r="A195" s="10">
        <f t="shared" si="145"/>
        <v>189</v>
      </c>
      <c r="B195" s="7" t="s">
        <v>2</v>
      </c>
      <c r="C195" s="8">
        <v>0</v>
      </c>
      <c r="D195" s="8">
        <v>0</v>
      </c>
      <c r="E195" s="43">
        <v>0</v>
      </c>
      <c r="F195" s="43">
        <v>0</v>
      </c>
      <c r="G195" s="43">
        <v>0</v>
      </c>
      <c r="H195" s="8">
        <v>0</v>
      </c>
      <c r="I195" s="8">
        <v>0</v>
      </c>
      <c r="J195" s="8">
        <v>0</v>
      </c>
      <c r="K195" s="40" t="s">
        <v>34</v>
      </c>
    </row>
    <row r="196" spans="1:11" ht="20.25" x14ac:dyDescent="0.3">
      <c r="A196" s="10">
        <f t="shared" si="145"/>
        <v>190</v>
      </c>
      <c r="B196" s="7" t="s">
        <v>3</v>
      </c>
      <c r="C196" s="8">
        <f>D196+E196+F196+G196+H196+I196+J196</f>
        <v>623015.36960000009</v>
      </c>
      <c r="D196" s="8">
        <f>D198+D200+D202+D204+D206+D208</f>
        <v>71993.98000000001</v>
      </c>
      <c r="E196" s="8">
        <f>E198+E200+E202+E204+E206+E208+E210</f>
        <v>77262.22</v>
      </c>
      <c r="F196" s="8">
        <f t="shared" ref="F196:H196" si="160">F198+F200+F202+F204+F206+F208+F210</f>
        <v>89999.751600000003</v>
      </c>
      <c r="G196" s="8">
        <f t="shared" si="160"/>
        <v>93047.417999999991</v>
      </c>
      <c r="H196" s="8">
        <f t="shared" si="160"/>
        <v>96904</v>
      </c>
      <c r="I196" s="8">
        <f t="shared" ref="I196:J196" si="161">I198+I200+I202+I204+I206+I208+I210</f>
        <v>96904</v>
      </c>
      <c r="J196" s="8">
        <f t="shared" si="161"/>
        <v>96904</v>
      </c>
      <c r="K196" s="10" t="s">
        <v>34</v>
      </c>
    </row>
    <row r="197" spans="1:11" ht="86.25" customHeight="1" x14ac:dyDescent="0.3">
      <c r="A197" s="10">
        <f t="shared" si="145"/>
        <v>191</v>
      </c>
      <c r="B197" s="7" t="s">
        <v>55</v>
      </c>
      <c r="C197" s="8">
        <f>C198</f>
        <v>390651.18819999998</v>
      </c>
      <c r="D197" s="8">
        <f t="shared" ref="D197:J197" si="162">D198</f>
        <v>44882.94</v>
      </c>
      <c r="E197" s="43">
        <f t="shared" si="162"/>
        <v>47952</v>
      </c>
      <c r="F197" s="43">
        <f t="shared" si="162"/>
        <v>56154.838199999998</v>
      </c>
      <c r="G197" s="43">
        <f t="shared" si="162"/>
        <v>58694.41</v>
      </c>
      <c r="H197" s="8">
        <f t="shared" si="162"/>
        <v>60989</v>
      </c>
      <c r="I197" s="8">
        <f t="shared" si="162"/>
        <v>60989</v>
      </c>
      <c r="J197" s="8">
        <f t="shared" si="162"/>
        <v>60989</v>
      </c>
      <c r="K197" s="10">
        <v>109</v>
      </c>
    </row>
    <row r="198" spans="1:11" ht="20.25" x14ac:dyDescent="0.3">
      <c r="A198" s="10">
        <f t="shared" si="145"/>
        <v>192</v>
      </c>
      <c r="B198" s="7" t="s">
        <v>3</v>
      </c>
      <c r="C198" s="8">
        <f>D198+E198+F198+G198+H198+I198+J198</f>
        <v>390651.18819999998</v>
      </c>
      <c r="D198" s="8">
        <v>44882.94</v>
      </c>
      <c r="E198" s="8">
        <v>47952</v>
      </c>
      <c r="F198" s="8">
        <v>56154.838199999998</v>
      </c>
      <c r="G198" s="8">
        <v>58694.41</v>
      </c>
      <c r="H198" s="8">
        <v>60989</v>
      </c>
      <c r="I198" s="8">
        <v>60989</v>
      </c>
      <c r="J198" s="8">
        <v>60989</v>
      </c>
      <c r="K198" s="10" t="s">
        <v>34</v>
      </c>
    </row>
    <row r="199" spans="1:11" ht="79.5" customHeight="1" x14ac:dyDescent="0.3">
      <c r="A199" s="10">
        <f t="shared" si="145"/>
        <v>193</v>
      </c>
      <c r="B199" s="7" t="s">
        <v>56</v>
      </c>
      <c r="C199" s="8">
        <f>C200</f>
        <v>228677.2634</v>
      </c>
      <c r="D199" s="8">
        <f t="shared" ref="D199:J199" si="163">D200</f>
        <v>26461.54</v>
      </c>
      <c r="E199" s="8">
        <f t="shared" si="163"/>
        <v>28588.1</v>
      </c>
      <c r="F199" s="8">
        <f t="shared" si="163"/>
        <v>33175.473400000003</v>
      </c>
      <c r="G199" s="8">
        <f t="shared" si="163"/>
        <v>33952.15</v>
      </c>
      <c r="H199" s="8">
        <f t="shared" si="163"/>
        <v>35500</v>
      </c>
      <c r="I199" s="8">
        <f t="shared" si="163"/>
        <v>35500</v>
      </c>
      <c r="J199" s="8">
        <f t="shared" si="163"/>
        <v>35500</v>
      </c>
      <c r="K199" s="10">
        <v>109</v>
      </c>
    </row>
    <row r="200" spans="1:11" ht="20.25" x14ac:dyDescent="0.3">
      <c r="A200" s="10">
        <f t="shared" si="145"/>
        <v>194</v>
      </c>
      <c r="B200" s="7" t="s">
        <v>3</v>
      </c>
      <c r="C200" s="8">
        <f>D200+E200+F200+G200+H200+I200+J200</f>
        <v>228677.2634</v>
      </c>
      <c r="D200" s="8">
        <v>26461.54</v>
      </c>
      <c r="E200" s="8">
        <v>28588.1</v>
      </c>
      <c r="F200" s="8">
        <v>33175.473400000003</v>
      </c>
      <c r="G200" s="8">
        <v>33952.15</v>
      </c>
      <c r="H200" s="8">
        <v>35500</v>
      </c>
      <c r="I200" s="8">
        <v>35500</v>
      </c>
      <c r="J200" s="8">
        <v>35500</v>
      </c>
      <c r="K200" s="10" t="s">
        <v>34</v>
      </c>
    </row>
    <row r="201" spans="1:11" ht="83.25" customHeight="1" x14ac:dyDescent="0.3">
      <c r="A201" s="10">
        <f t="shared" si="145"/>
        <v>195</v>
      </c>
      <c r="B201" s="7" t="s">
        <v>57</v>
      </c>
      <c r="C201" s="11">
        <f>C202</f>
        <v>0</v>
      </c>
      <c r="D201" s="11">
        <f t="shared" ref="D201:J201" si="164">D202</f>
        <v>0</v>
      </c>
      <c r="E201" s="11">
        <f t="shared" si="164"/>
        <v>0</v>
      </c>
      <c r="F201" s="11">
        <f t="shared" si="164"/>
        <v>0</v>
      </c>
      <c r="G201" s="11">
        <f t="shared" si="164"/>
        <v>0</v>
      </c>
      <c r="H201" s="11">
        <f t="shared" si="164"/>
        <v>0</v>
      </c>
      <c r="I201" s="11">
        <f t="shared" si="164"/>
        <v>0</v>
      </c>
      <c r="J201" s="11">
        <f t="shared" si="164"/>
        <v>0</v>
      </c>
      <c r="K201" s="10">
        <v>112</v>
      </c>
    </row>
    <row r="202" spans="1:11" ht="20.25" x14ac:dyDescent="0.3">
      <c r="A202" s="10">
        <f t="shared" si="145"/>
        <v>196</v>
      </c>
      <c r="B202" s="7" t="s">
        <v>21</v>
      </c>
      <c r="C202" s="8">
        <f>D202+E202+F202+G202+H202+I202+J202</f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0" t="s">
        <v>34</v>
      </c>
    </row>
    <row r="203" spans="1:11" ht="101.25" customHeight="1" x14ac:dyDescent="0.3">
      <c r="A203" s="10">
        <f t="shared" si="145"/>
        <v>197</v>
      </c>
      <c r="B203" s="14" t="s">
        <v>58</v>
      </c>
      <c r="C203" s="9">
        <f>D203+E203+F203+G203+H203+I203+J203</f>
        <v>1975.9199999999998</v>
      </c>
      <c r="D203" s="11">
        <f>D204</f>
        <v>504.5</v>
      </c>
      <c r="E203" s="11">
        <f t="shared" ref="E203:J203" si="165">E204</f>
        <v>267.7</v>
      </c>
      <c r="F203" s="11">
        <f t="shared" si="165"/>
        <v>227.84</v>
      </c>
      <c r="G203" s="11">
        <f t="shared" si="165"/>
        <v>236.98</v>
      </c>
      <c r="H203" s="11">
        <f t="shared" si="165"/>
        <v>246.3</v>
      </c>
      <c r="I203" s="11">
        <f t="shared" si="165"/>
        <v>246.3</v>
      </c>
      <c r="J203" s="11">
        <f t="shared" si="165"/>
        <v>246.3</v>
      </c>
      <c r="K203" s="10">
        <v>109</v>
      </c>
    </row>
    <row r="204" spans="1:11" ht="20.25" x14ac:dyDescent="0.3">
      <c r="A204" s="10">
        <f t="shared" si="145"/>
        <v>198</v>
      </c>
      <c r="B204" s="7" t="s">
        <v>3</v>
      </c>
      <c r="C204" s="8">
        <f>D204+E204+F204+G204+H204+I204+J204</f>
        <v>1975.9199999999998</v>
      </c>
      <c r="D204" s="11">
        <v>504.5</v>
      </c>
      <c r="E204" s="11">
        <v>267.7</v>
      </c>
      <c r="F204" s="11">
        <v>227.84</v>
      </c>
      <c r="G204" s="11">
        <v>236.98</v>
      </c>
      <c r="H204" s="11">
        <v>246.3</v>
      </c>
      <c r="I204" s="11">
        <v>246.3</v>
      </c>
      <c r="J204" s="11">
        <v>246.3</v>
      </c>
      <c r="K204" s="10" t="s">
        <v>34</v>
      </c>
    </row>
    <row r="205" spans="1:11" ht="81.75" customHeight="1" x14ac:dyDescent="0.3">
      <c r="A205" s="10">
        <f t="shared" si="145"/>
        <v>199</v>
      </c>
      <c r="B205" s="14" t="s">
        <v>59</v>
      </c>
      <c r="C205" s="11">
        <f t="shared" ref="C205:J205" si="166">C206</f>
        <v>336.8</v>
      </c>
      <c r="D205" s="11">
        <f t="shared" si="166"/>
        <v>40</v>
      </c>
      <c r="E205" s="11">
        <f t="shared" si="166"/>
        <v>36.799999999999997</v>
      </c>
      <c r="F205" s="11">
        <f t="shared" si="166"/>
        <v>52</v>
      </c>
      <c r="G205" s="11">
        <f t="shared" si="166"/>
        <v>52</v>
      </c>
      <c r="H205" s="11">
        <f t="shared" si="166"/>
        <v>52</v>
      </c>
      <c r="I205" s="11">
        <f t="shared" si="166"/>
        <v>52</v>
      </c>
      <c r="J205" s="11">
        <f t="shared" si="166"/>
        <v>52</v>
      </c>
      <c r="K205" s="10">
        <v>110</v>
      </c>
    </row>
    <row r="206" spans="1:11" ht="20.25" x14ac:dyDescent="0.3">
      <c r="A206" s="10">
        <f t="shared" si="145"/>
        <v>200</v>
      </c>
      <c r="B206" s="7" t="s">
        <v>3</v>
      </c>
      <c r="C206" s="8">
        <f>D206+E206+F206+G206+H206+I206+J206</f>
        <v>336.8</v>
      </c>
      <c r="D206" s="11">
        <v>40</v>
      </c>
      <c r="E206" s="11">
        <v>36.799999999999997</v>
      </c>
      <c r="F206" s="11">
        <v>52</v>
      </c>
      <c r="G206" s="11">
        <v>52</v>
      </c>
      <c r="H206" s="11">
        <v>52</v>
      </c>
      <c r="I206" s="11">
        <v>52</v>
      </c>
      <c r="J206" s="11">
        <v>52</v>
      </c>
      <c r="K206" s="10" t="s">
        <v>34</v>
      </c>
    </row>
    <row r="207" spans="1:11" ht="121.5" x14ac:dyDescent="0.3">
      <c r="A207" s="10">
        <f t="shared" si="145"/>
        <v>201</v>
      </c>
      <c r="B207" s="46" t="s">
        <v>93</v>
      </c>
      <c r="C207" s="47">
        <f>C208</f>
        <v>814.59800000000007</v>
      </c>
      <c r="D207" s="21">
        <f>D208</f>
        <v>105</v>
      </c>
      <c r="E207" s="21">
        <f t="shared" ref="E207:J207" si="167">E208</f>
        <v>117.62</v>
      </c>
      <c r="F207" s="21">
        <f t="shared" si="167"/>
        <v>130</v>
      </c>
      <c r="G207" s="21">
        <f t="shared" si="167"/>
        <v>111.878</v>
      </c>
      <c r="H207" s="21">
        <f t="shared" si="167"/>
        <v>116.7</v>
      </c>
      <c r="I207" s="21">
        <f t="shared" si="167"/>
        <v>116.7</v>
      </c>
      <c r="J207" s="21">
        <f t="shared" si="167"/>
        <v>116.7</v>
      </c>
      <c r="K207" s="51"/>
    </row>
    <row r="208" spans="1:11" ht="20.25" x14ac:dyDescent="0.3">
      <c r="A208" s="10">
        <f t="shared" si="145"/>
        <v>202</v>
      </c>
      <c r="B208" s="7" t="s">
        <v>3</v>
      </c>
      <c r="C208" s="8">
        <f>D208+E208+F208+G208+H208+I208+J208</f>
        <v>814.59800000000007</v>
      </c>
      <c r="D208" s="21">
        <v>105</v>
      </c>
      <c r="E208" s="11">
        <v>117.62</v>
      </c>
      <c r="F208" s="21">
        <v>130</v>
      </c>
      <c r="G208" s="21">
        <v>111.878</v>
      </c>
      <c r="H208" s="21">
        <v>116.7</v>
      </c>
      <c r="I208" s="21">
        <v>116.7</v>
      </c>
      <c r="J208" s="21">
        <v>116.7</v>
      </c>
      <c r="K208" s="10" t="s">
        <v>34</v>
      </c>
    </row>
    <row r="209" spans="1:11" ht="60.75" x14ac:dyDescent="0.3">
      <c r="A209" s="10">
        <f t="shared" si="145"/>
        <v>203</v>
      </c>
      <c r="B209" s="46" t="s">
        <v>94</v>
      </c>
      <c r="C209" s="47">
        <f>C210</f>
        <v>559.6</v>
      </c>
      <c r="D209" s="47">
        <f t="shared" ref="D209:J209" si="168">D210</f>
        <v>0</v>
      </c>
      <c r="E209" s="47">
        <f t="shared" si="168"/>
        <v>300</v>
      </c>
      <c r="F209" s="47">
        <f t="shared" si="168"/>
        <v>259.60000000000002</v>
      </c>
      <c r="G209" s="47">
        <f t="shared" si="168"/>
        <v>0</v>
      </c>
      <c r="H209" s="47">
        <f t="shared" si="168"/>
        <v>0</v>
      </c>
      <c r="I209" s="47">
        <f t="shared" si="168"/>
        <v>0</v>
      </c>
      <c r="J209" s="47">
        <f t="shared" si="168"/>
        <v>0</v>
      </c>
      <c r="K209" s="51">
        <v>109</v>
      </c>
    </row>
    <row r="210" spans="1:11" ht="20.25" x14ac:dyDescent="0.3">
      <c r="A210" s="10">
        <f t="shared" si="145"/>
        <v>204</v>
      </c>
      <c r="B210" s="7" t="s">
        <v>3</v>
      </c>
      <c r="C210" s="8">
        <f>D210+E210+F210+G210+H210+I210+J210</f>
        <v>559.6</v>
      </c>
      <c r="D210" s="21">
        <v>0</v>
      </c>
      <c r="E210" s="11">
        <v>300</v>
      </c>
      <c r="F210" s="21">
        <v>259.60000000000002</v>
      </c>
      <c r="G210" s="21">
        <v>0</v>
      </c>
      <c r="H210" s="21">
        <v>0</v>
      </c>
      <c r="I210" s="21">
        <v>0</v>
      </c>
      <c r="J210" s="21">
        <v>0</v>
      </c>
      <c r="K210" s="10" t="s">
        <v>34</v>
      </c>
    </row>
    <row r="211" spans="1:11" x14ac:dyDescent="0.2">
      <c r="E211" s="3"/>
    </row>
    <row r="212" spans="1:11" x14ac:dyDescent="0.2">
      <c r="E212" s="3"/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</sheetData>
  <mergeCells count="24">
    <mergeCell ref="B131:K131"/>
    <mergeCell ref="B193:K193"/>
    <mergeCell ref="B177:K177"/>
    <mergeCell ref="B189:K189"/>
    <mergeCell ref="B171:K171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2020-12-04T03:49:48Z</dcterms:modified>
</cp:coreProperties>
</file>