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50" yWindow="630" windowWidth="17910" windowHeight="11775" tabRatio="819"/>
  </bookViews>
  <sheets>
    <sheet name="Лист2" sheetId="2" r:id="rId1"/>
    <sheet name="Лист1" sheetId="3" r:id="rId2"/>
  </sheets>
  <definedNames>
    <definedName name="_xlnm.Print_Area" localSheetId="0">Лист2!$A$1:$J$353</definedName>
  </definedNames>
  <calcPr calcId="144525"/>
</workbook>
</file>

<file path=xl/calcChain.xml><?xml version="1.0" encoding="utf-8"?>
<calcChain xmlns="http://schemas.openxmlformats.org/spreadsheetml/2006/main">
  <c r="C101" i="2" l="1"/>
  <c r="E101" i="2"/>
  <c r="F101" i="2"/>
  <c r="G101" i="2"/>
  <c r="H101" i="2"/>
  <c r="I101" i="2"/>
  <c r="D101" i="2"/>
  <c r="A97" i="2" l="1"/>
  <c r="A98" i="2"/>
  <c r="E90" i="2"/>
  <c r="F90" i="2"/>
  <c r="G90" i="2"/>
  <c r="H90" i="2"/>
  <c r="I90" i="2"/>
  <c r="E91" i="2"/>
  <c r="F91" i="2"/>
  <c r="G91" i="2"/>
  <c r="H91" i="2"/>
  <c r="I91" i="2"/>
  <c r="C97" i="2"/>
  <c r="D103" i="2" l="1"/>
  <c r="D91" i="2" s="1"/>
  <c r="D90" i="2" s="1"/>
  <c r="E103" i="2"/>
  <c r="F103" i="2"/>
  <c r="G103" i="2"/>
  <c r="H103" i="2"/>
  <c r="I103" i="2"/>
  <c r="E18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3" i="3"/>
  <c r="C18" i="3"/>
  <c r="D18" i="3"/>
  <c r="B18" i="3"/>
  <c r="A5" i="3"/>
  <c r="A6" i="3"/>
  <c r="A7" i="3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4" i="3"/>
  <c r="D12" i="2"/>
  <c r="D231" i="2"/>
  <c r="D223" i="2"/>
  <c r="F18" i="3" l="1"/>
  <c r="E79" i="2"/>
  <c r="F79" i="2"/>
  <c r="G79" i="2"/>
  <c r="H79" i="2"/>
  <c r="I79" i="2"/>
  <c r="D79" i="2"/>
  <c r="C258" i="2"/>
  <c r="A221" i="2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C257" i="2"/>
  <c r="E256" i="2"/>
  <c r="D256" i="2"/>
  <c r="D334" i="2"/>
  <c r="H346" i="2"/>
  <c r="I346" i="2" s="1"/>
  <c r="I345" i="2" s="1"/>
  <c r="A260" i="2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G345" i="2"/>
  <c r="F345" i="2"/>
  <c r="E345" i="2"/>
  <c r="D345" i="2"/>
  <c r="E12" i="2"/>
  <c r="E28" i="2"/>
  <c r="E230" i="2"/>
  <c r="E65" i="2"/>
  <c r="E104" i="2"/>
  <c r="E128" i="2"/>
  <c r="E290" i="2"/>
  <c r="E304" i="2"/>
  <c r="E16" i="2"/>
  <c r="E202" i="2"/>
  <c r="D230" i="2"/>
  <c r="F230" i="2"/>
  <c r="G230" i="2"/>
  <c r="C230" i="2" s="1"/>
  <c r="H230" i="2"/>
  <c r="I230" i="2"/>
  <c r="E253" i="2"/>
  <c r="C190" i="2"/>
  <c r="C192" i="2"/>
  <c r="C194" i="2"/>
  <c r="C196" i="2"/>
  <c r="E231" i="2"/>
  <c r="F231" i="2"/>
  <c r="G231" i="2"/>
  <c r="H231" i="2"/>
  <c r="I231" i="2"/>
  <c r="D154" i="2"/>
  <c r="E154" i="2"/>
  <c r="F154" i="2"/>
  <c r="G154" i="2"/>
  <c r="H154" i="2"/>
  <c r="I154" i="2"/>
  <c r="F29" i="2"/>
  <c r="D29" i="2"/>
  <c r="E29" i="2"/>
  <c r="G54" i="2"/>
  <c r="H54" i="2" s="1"/>
  <c r="E105" i="2"/>
  <c r="F105" i="2"/>
  <c r="C105" i="2" s="1"/>
  <c r="D105" i="2"/>
  <c r="G105" i="2"/>
  <c r="H105" i="2"/>
  <c r="I105" i="2"/>
  <c r="G344" i="2"/>
  <c r="H344" i="2" s="1"/>
  <c r="I344" i="2" s="1"/>
  <c r="F342" i="2"/>
  <c r="F334" i="2" s="1"/>
  <c r="E334" i="2"/>
  <c r="D66" i="2"/>
  <c r="E66" i="2"/>
  <c r="F66" i="2"/>
  <c r="G66" i="2"/>
  <c r="H66" i="2"/>
  <c r="I66" i="2"/>
  <c r="D129" i="2"/>
  <c r="E129" i="2"/>
  <c r="F129" i="2"/>
  <c r="G129" i="2"/>
  <c r="H129" i="2"/>
  <c r="I129" i="2"/>
  <c r="D209" i="2"/>
  <c r="E215" i="2"/>
  <c r="E209" i="2" s="1"/>
  <c r="G213" i="2"/>
  <c r="H213" i="2" s="1"/>
  <c r="D264" i="2"/>
  <c r="F264" i="2"/>
  <c r="G264" i="2"/>
  <c r="H264" i="2"/>
  <c r="I264" i="2"/>
  <c r="D277" i="2"/>
  <c r="E277" i="2"/>
  <c r="F277" i="2"/>
  <c r="G277" i="2"/>
  <c r="H277" i="2"/>
  <c r="I277" i="2"/>
  <c r="D291" i="2"/>
  <c r="E291" i="2"/>
  <c r="F291" i="2"/>
  <c r="G291" i="2"/>
  <c r="H291" i="2"/>
  <c r="I291" i="2"/>
  <c r="D305" i="2"/>
  <c r="C305" i="2" s="1"/>
  <c r="E305" i="2"/>
  <c r="F305" i="2"/>
  <c r="G305" i="2"/>
  <c r="H305" i="2"/>
  <c r="I305" i="2"/>
  <c r="D320" i="2"/>
  <c r="E320" i="2"/>
  <c r="F320" i="2"/>
  <c r="G320" i="2"/>
  <c r="H320" i="2"/>
  <c r="I320" i="2"/>
  <c r="C43" i="2"/>
  <c r="C48" i="2"/>
  <c r="C70" i="2"/>
  <c r="C64" i="2" s="1"/>
  <c r="D289" i="2"/>
  <c r="E289" i="2"/>
  <c r="F289" i="2"/>
  <c r="H289" i="2"/>
  <c r="I289" i="2"/>
  <c r="D303" i="2"/>
  <c r="E303" i="2"/>
  <c r="I303" i="2"/>
  <c r="C318" i="2"/>
  <c r="C114" i="2"/>
  <c r="C103" i="2" s="1"/>
  <c r="C91" i="2" s="1"/>
  <c r="C90" i="2" s="1"/>
  <c r="D27" i="2"/>
  <c r="D15" i="2" s="1"/>
  <c r="D64" i="2"/>
  <c r="C115" i="2"/>
  <c r="C116" i="2"/>
  <c r="D113" i="2"/>
  <c r="D251" i="2"/>
  <c r="D241" i="2"/>
  <c r="D188" i="2"/>
  <c r="I195" i="2"/>
  <c r="H195" i="2"/>
  <c r="G195" i="2"/>
  <c r="F195" i="2"/>
  <c r="E195" i="2"/>
  <c r="D195" i="2"/>
  <c r="C195" i="2"/>
  <c r="D253" i="2"/>
  <c r="C219" i="2"/>
  <c r="C218" i="2" s="1"/>
  <c r="A118" i="2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8" i="2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I218" i="2"/>
  <c r="H218" i="2"/>
  <c r="G218" i="2"/>
  <c r="F218" i="2"/>
  <c r="E218" i="2"/>
  <c r="D218" i="2"/>
  <c r="C203" i="2"/>
  <c r="C204" i="2"/>
  <c r="D163" i="2"/>
  <c r="C107" i="2"/>
  <c r="C104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116" i="2"/>
  <c r="I113" i="2"/>
  <c r="H113" i="2"/>
  <c r="G113" i="2"/>
  <c r="F113" i="2"/>
  <c r="E113" i="2"/>
  <c r="E216" i="2"/>
  <c r="F216" i="2"/>
  <c r="G216" i="2"/>
  <c r="H216" i="2"/>
  <c r="I216" i="2"/>
  <c r="D216" i="2"/>
  <c r="C217" i="2"/>
  <c r="C216" i="2" s="1"/>
  <c r="G225" i="2"/>
  <c r="C226" i="2"/>
  <c r="C227" i="2"/>
  <c r="I225" i="2"/>
  <c r="H225" i="2"/>
  <c r="F225" i="2"/>
  <c r="C225" i="2" s="1"/>
  <c r="E225" i="2"/>
  <c r="D225" i="2"/>
  <c r="F12" i="2"/>
  <c r="C12" i="2" s="1"/>
  <c r="C9" i="2" s="1"/>
  <c r="H12" i="2"/>
  <c r="I12" i="2"/>
  <c r="H13" i="2"/>
  <c r="I13" i="2"/>
  <c r="G321" i="2"/>
  <c r="H321" i="2"/>
  <c r="I321" i="2"/>
  <c r="C321" i="2" s="1"/>
  <c r="C315" i="2" s="1"/>
  <c r="D321" i="2"/>
  <c r="E321" i="2"/>
  <c r="F321" i="2"/>
  <c r="E322" i="2"/>
  <c r="F322" i="2"/>
  <c r="G322" i="2"/>
  <c r="H322" i="2"/>
  <c r="I322" i="2"/>
  <c r="D322" i="2"/>
  <c r="C324" i="2"/>
  <c r="C254" i="2"/>
  <c r="C255" i="2"/>
  <c r="C253" i="2"/>
  <c r="E343" i="2"/>
  <c r="E223" i="2"/>
  <c r="F223" i="2"/>
  <c r="G223" i="2"/>
  <c r="H223" i="2"/>
  <c r="I223" i="2"/>
  <c r="C273" i="2"/>
  <c r="C274" i="2"/>
  <c r="G269" i="2"/>
  <c r="C110" i="2"/>
  <c r="C109" i="2" s="1"/>
  <c r="I109" i="2"/>
  <c r="H109" i="2"/>
  <c r="G109" i="2"/>
  <c r="F109" i="2"/>
  <c r="E109" i="2"/>
  <c r="D109" i="2"/>
  <c r="E30" i="2"/>
  <c r="F30" i="2"/>
  <c r="G30" i="2"/>
  <c r="H30" i="2"/>
  <c r="I30" i="2"/>
  <c r="E49" i="2"/>
  <c r="D123" i="2"/>
  <c r="E188" i="2"/>
  <c r="F188" i="2"/>
  <c r="G188" i="2"/>
  <c r="H188" i="2"/>
  <c r="I188" i="2"/>
  <c r="D193" i="2"/>
  <c r="D232" i="2"/>
  <c r="D332" i="2"/>
  <c r="D341" i="2"/>
  <c r="E341" i="2" s="1"/>
  <c r="F341" i="2" s="1"/>
  <c r="H341" i="2" s="1"/>
  <c r="I341" i="2" s="1"/>
  <c r="E335" i="2"/>
  <c r="F335" i="2"/>
  <c r="G335" i="2"/>
  <c r="H335" i="2"/>
  <c r="I335" i="2"/>
  <c r="D335" i="2"/>
  <c r="E265" i="2"/>
  <c r="F265" i="2"/>
  <c r="G265" i="2"/>
  <c r="H265" i="2"/>
  <c r="I265" i="2"/>
  <c r="D265" i="2"/>
  <c r="E249" i="2"/>
  <c r="F249" i="2"/>
  <c r="G249" i="2"/>
  <c r="H249" i="2"/>
  <c r="I249" i="2"/>
  <c r="D249" i="2"/>
  <c r="E247" i="2"/>
  <c r="F247" i="2"/>
  <c r="G247" i="2"/>
  <c r="H247" i="2"/>
  <c r="I247" i="2"/>
  <c r="D247" i="2"/>
  <c r="E245" i="2"/>
  <c r="F245" i="2"/>
  <c r="G245" i="2"/>
  <c r="H245" i="2"/>
  <c r="I245" i="2"/>
  <c r="D245" i="2"/>
  <c r="E243" i="2"/>
  <c r="F243" i="2"/>
  <c r="D243" i="2"/>
  <c r="E241" i="2"/>
  <c r="F241" i="2"/>
  <c r="G241" i="2"/>
  <c r="H241" i="2"/>
  <c r="I241" i="2"/>
  <c r="E239" i="2"/>
  <c r="F239" i="2"/>
  <c r="G239" i="2"/>
  <c r="H239" i="2"/>
  <c r="I239" i="2"/>
  <c r="D239" i="2"/>
  <c r="E237" i="2"/>
  <c r="F237" i="2"/>
  <c r="G237" i="2"/>
  <c r="H237" i="2"/>
  <c r="I237" i="2"/>
  <c r="D237" i="2"/>
  <c r="E235" i="2"/>
  <c r="F235" i="2"/>
  <c r="G235" i="2"/>
  <c r="H235" i="2"/>
  <c r="I235" i="2"/>
  <c r="D235" i="2"/>
  <c r="D214" i="2"/>
  <c r="E210" i="2"/>
  <c r="F210" i="2"/>
  <c r="G210" i="2"/>
  <c r="H210" i="2"/>
  <c r="I210" i="2"/>
  <c r="D210" i="2"/>
  <c r="F23" i="2"/>
  <c r="E165" i="2"/>
  <c r="F165" i="2"/>
  <c r="G165" i="2"/>
  <c r="H165" i="2"/>
  <c r="I165" i="2"/>
  <c r="D165" i="2"/>
  <c r="G163" i="2"/>
  <c r="H163" i="2"/>
  <c r="I163" i="2"/>
  <c r="E163" i="2"/>
  <c r="F163" i="2"/>
  <c r="E161" i="2"/>
  <c r="F161" i="2"/>
  <c r="D161" i="2"/>
  <c r="E159" i="2"/>
  <c r="F159" i="2"/>
  <c r="D159" i="2"/>
  <c r="E157" i="2"/>
  <c r="F157" i="2"/>
  <c r="G157" i="2"/>
  <c r="H157" i="2"/>
  <c r="I157" i="2"/>
  <c r="D157" i="2"/>
  <c r="E155" i="2"/>
  <c r="F155" i="2"/>
  <c r="G155" i="2"/>
  <c r="C155" i="2" s="1"/>
  <c r="H155" i="2"/>
  <c r="I155" i="2"/>
  <c r="D155" i="2"/>
  <c r="E137" i="2"/>
  <c r="F137" i="2"/>
  <c r="G137" i="2"/>
  <c r="H137" i="2"/>
  <c r="I137" i="2"/>
  <c r="D137" i="2"/>
  <c r="E134" i="2"/>
  <c r="F134" i="2"/>
  <c r="G134" i="2"/>
  <c r="H134" i="2"/>
  <c r="I134" i="2"/>
  <c r="E132" i="2"/>
  <c r="F132" i="2"/>
  <c r="G132" i="2"/>
  <c r="H132" i="2"/>
  <c r="I132" i="2"/>
  <c r="D132" i="2"/>
  <c r="C132" i="2" s="1"/>
  <c r="D106" i="2"/>
  <c r="D87" i="2"/>
  <c r="E85" i="2"/>
  <c r="F85" i="2"/>
  <c r="G85" i="2"/>
  <c r="H85" i="2"/>
  <c r="I85" i="2"/>
  <c r="D85" i="2"/>
  <c r="E81" i="2"/>
  <c r="F81" i="2"/>
  <c r="G81" i="2"/>
  <c r="H81" i="2"/>
  <c r="I81" i="2"/>
  <c r="D81" i="2"/>
  <c r="E77" i="2"/>
  <c r="F77" i="2"/>
  <c r="G77" i="2"/>
  <c r="H77" i="2"/>
  <c r="I77" i="2"/>
  <c r="D77" i="2"/>
  <c r="E75" i="2"/>
  <c r="F75" i="2"/>
  <c r="G75" i="2"/>
  <c r="H75" i="2"/>
  <c r="I75" i="2"/>
  <c r="D75" i="2"/>
  <c r="E71" i="2"/>
  <c r="F71" i="2"/>
  <c r="G71" i="2"/>
  <c r="H71" i="2"/>
  <c r="I71" i="2"/>
  <c r="D71" i="2"/>
  <c r="E67" i="2"/>
  <c r="F67" i="2"/>
  <c r="G67" i="2"/>
  <c r="H67" i="2"/>
  <c r="I67" i="2"/>
  <c r="D67" i="2"/>
  <c r="E69" i="2"/>
  <c r="F69" i="2"/>
  <c r="G69" i="2"/>
  <c r="H69" i="2"/>
  <c r="I69" i="2"/>
  <c r="D69" i="2"/>
  <c r="C69" i="2" s="1"/>
  <c r="E53" i="2"/>
  <c r="F53" i="2"/>
  <c r="G53" i="2" s="1"/>
  <c r="H53" i="2" s="1"/>
  <c r="I53" i="2" s="1"/>
  <c r="D53" i="2"/>
  <c r="D51" i="2"/>
  <c r="D44" i="2"/>
  <c r="E36" i="2"/>
  <c r="F36" i="2"/>
  <c r="D36" i="2"/>
  <c r="E34" i="2"/>
  <c r="F34" i="2"/>
  <c r="D34" i="2"/>
  <c r="E32" i="2"/>
  <c r="F32" i="2"/>
  <c r="D32" i="2"/>
  <c r="D30" i="2"/>
  <c r="C187" i="2"/>
  <c r="E193" i="2"/>
  <c r="F193" i="2"/>
  <c r="G193" i="2"/>
  <c r="H193" i="2"/>
  <c r="I193" i="2"/>
  <c r="C193" i="2"/>
  <c r="D191" i="2"/>
  <c r="E191" i="2"/>
  <c r="F191" i="2"/>
  <c r="G191" i="2"/>
  <c r="H191" i="2"/>
  <c r="D189" i="2"/>
  <c r="E189" i="2"/>
  <c r="F189" i="2"/>
  <c r="G189" i="2"/>
  <c r="H189" i="2"/>
  <c r="I189" i="2"/>
  <c r="E106" i="2"/>
  <c r="F106" i="2"/>
  <c r="G106" i="2"/>
  <c r="H106" i="2"/>
  <c r="I106" i="2"/>
  <c r="E47" i="2"/>
  <c r="E83" i="2"/>
  <c r="F83" i="2"/>
  <c r="G83" i="2"/>
  <c r="H83" i="2"/>
  <c r="I83" i="2"/>
  <c r="D83" i="2"/>
  <c r="E40" i="2"/>
  <c r="F40" i="2"/>
  <c r="G40" i="2"/>
  <c r="H40" i="2"/>
  <c r="I40" i="2"/>
  <c r="D40" i="2"/>
  <c r="C40" i="2" s="1"/>
  <c r="E42" i="2"/>
  <c r="C42" i="2" s="1"/>
  <c r="F42" i="2"/>
  <c r="G42" i="2"/>
  <c r="H42" i="2"/>
  <c r="I42" i="2"/>
  <c r="D42" i="2"/>
  <c r="D200" i="2"/>
  <c r="F232" i="2"/>
  <c r="G232" i="2"/>
  <c r="H232" i="2"/>
  <c r="I232" i="2"/>
  <c r="D134" i="2"/>
  <c r="C191" i="2"/>
  <c r="C99" i="2"/>
  <c r="D111" i="2"/>
  <c r="E111" i="2"/>
  <c r="F111" i="2"/>
  <c r="G111" i="2"/>
  <c r="H111" i="2"/>
  <c r="I111" i="2"/>
  <c r="C112" i="2"/>
  <c r="C111" i="2" s="1"/>
  <c r="E93" i="2"/>
  <c r="C108" i="2"/>
  <c r="C106" i="2" s="1"/>
  <c r="D104" i="2"/>
  <c r="F104" i="2"/>
  <c r="G104" i="2"/>
  <c r="H104" i="2"/>
  <c r="I104" i="2"/>
  <c r="D65" i="2"/>
  <c r="G65" i="2"/>
  <c r="H65" i="2"/>
  <c r="I65" i="2"/>
  <c r="E64" i="2"/>
  <c r="F64" i="2"/>
  <c r="G64" i="2"/>
  <c r="H64" i="2"/>
  <c r="I64" i="2"/>
  <c r="D28" i="2"/>
  <c r="F28" i="2"/>
  <c r="G28" i="2"/>
  <c r="H28" i="2"/>
  <c r="I28" i="2"/>
  <c r="I191" i="2"/>
  <c r="D343" i="2"/>
  <c r="D339" i="2"/>
  <c r="E339" i="2"/>
  <c r="F339" i="2"/>
  <c r="G339" i="2"/>
  <c r="H339" i="2"/>
  <c r="I339" i="2"/>
  <c r="C340" i="2"/>
  <c r="C339" i="2"/>
  <c r="C338" i="2"/>
  <c r="C337" i="2" s="1"/>
  <c r="E337" i="2"/>
  <c r="D337" i="2"/>
  <c r="D222" i="2"/>
  <c r="E222" i="2"/>
  <c r="F222" i="2"/>
  <c r="G222" i="2"/>
  <c r="H222" i="2"/>
  <c r="I222" i="2"/>
  <c r="C233" i="2"/>
  <c r="C232" i="2" s="1"/>
  <c r="C140" i="2"/>
  <c r="C139" i="2" s="1"/>
  <c r="C135" i="2"/>
  <c r="C134" i="2" s="1"/>
  <c r="C136" i="2"/>
  <c r="C133" i="2"/>
  <c r="C131" i="2"/>
  <c r="C130" i="2" s="1"/>
  <c r="C138" i="2"/>
  <c r="C137" i="2" s="1"/>
  <c r="D139" i="2"/>
  <c r="E139" i="2"/>
  <c r="F139" i="2"/>
  <c r="G139" i="2"/>
  <c r="H139" i="2"/>
  <c r="I139" i="2"/>
  <c r="D130" i="2"/>
  <c r="E130" i="2"/>
  <c r="F130" i="2"/>
  <c r="G130" i="2"/>
  <c r="H130" i="2"/>
  <c r="I130" i="2"/>
  <c r="C52" i="2"/>
  <c r="C51" i="2"/>
  <c r="E121" i="2"/>
  <c r="D229" i="2"/>
  <c r="C189" i="2"/>
  <c r="C234" i="2"/>
  <c r="E232" i="2"/>
  <c r="C222" i="2"/>
  <c r="F229" i="2"/>
  <c r="H229" i="2"/>
  <c r="D330" i="2"/>
  <c r="D328" i="2" s="1"/>
  <c r="G229" i="2"/>
  <c r="C335" i="2"/>
  <c r="E229" i="2"/>
  <c r="I229" i="2"/>
  <c r="C166" i="2"/>
  <c r="C336" i="2"/>
  <c r="F343" i="2"/>
  <c r="E330" i="2"/>
  <c r="E328" i="2" s="1"/>
  <c r="E332" i="2"/>
  <c r="F337" i="2"/>
  <c r="G343" i="2"/>
  <c r="F330" i="2"/>
  <c r="F328" i="2" s="1"/>
  <c r="F332" i="2"/>
  <c r="G337" i="2"/>
  <c r="D179" i="2"/>
  <c r="E179" i="2"/>
  <c r="F179" i="2"/>
  <c r="G179" i="2"/>
  <c r="H179" i="2"/>
  <c r="I179" i="2"/>
  <c r="C183" i="2"/>
  <c r="C184" i="2"/>
  <c r="D147" i="2"/>
  <c r="E147" i="2"/>
  <c r="F147" i="2"/>
  <c r="G147" i="2"/>
  <c r="H147" i="2"/>
  <c r="I147" i="2"/>
  <c r="D144" i="2"/>
  <c r="E144" i="2"/>
  <c r="F144" i="2"/>
  <c r="G144" i="2"/>
  <c r="H144" i="2"/>
  <c r="I144" i="2"/>
  <c r="C149" i="2"/>
  <c r="C144" i="2" s="1"/>
  <c r="C150" i="2"/>
  <c r="C148" i="2"/>
  <c r="H343" i="2"/>
  <c r="H337" i="2"/>
  <c r="C344" i="2"/>
  <c r="C343" i="2"/>
  <c r="I343" i="2"/>
  <c r="I337" i="2"/>
  <c r="C164" i="2"/>
  <c r="C163" i="2" s="1"/>
  <c r="C162" i="2"/>
  <c r="C160" i="2"/>
  <c r="C158" i="2"/>
  <c r="C156" i="2"/>
  <c r="F152" i="2"/>
  <c r="F145" i="2"/>
  <c r="D93" i="2"/>
  <c r="G152" i="2"/>
  <c r="G145" i="2"/>
  <c r="I152" i="2"/>
  <c r="I145" i="2"/>
  <c r="I142" i="2" s="1"/>
  <c r="E152" i="2"/>
  <c r="E145" i="2"/>
  <c r="D152" i="2"/>
  <c r="D145" i="2"/>
  <c r="H152" i="2"/>
  <c r="H145" i="2"/>
  <c r="H142" i="2" s="1"/>
  <c r="D212" i="2"/>
  <c r="D319" i="2"/>
  <c r="E319" i="2"/>
  <c r="E317" i="2" s="1"/>
  <c r="F319" i="2"/>
  <c r="F313" i="2" s="1"/>
  <c r="F317" i="2"/>
  <c r="G319" i="2"/>
  <c r="G317" i="2" s="1"/>
  <c r="H319" i="2"/>
  <c r="H317" i="2"/>
  <c r="I319" i="2"/>
  <c r="I317" i="2" s="1"/>
  <c r="D315" i="2"/>
  <c r="E315" i="2"/>
  <c r="F315" i="2"/>
  <c r="G315" i="2"/>
  <c r="H315" i="2"/>
  <c r="I315" i="2"/>
  <c r="C326" i="2"/>
  <c r="C323" i="2"/>
  <c r="C322" i="2" s="1"/>
  <c r="C325" i="2"/>
  <c r="E314" i="2"/>
  <c r="D317" i="2"/>
  <c r="H313" i="2"/>
  <c r="H311" i="2" s="1"/>
  <c r="D313" i="2"/>
  <c r="H314" i="2"/>
  <c r="G314" i="2"/>
  <c r="D314" i="2"/>
  <c r="D311" i="2" s="1"/>
  <c r="I314" i="2"/>
  <c r="F314" i="2"/>
  <c r="E306" i="2"/>
  <c r="C309" i="2"/>
  <c r="C308" i="2"/>
  <c r="D306" i="2"/>
  <c r="H304" i="2"/>
  <c r="C295" i="2"/>
  <c r="C252" i="2"/>
  <c r="C250" i="2"/>
  <c r="C249" i="2" s="1"/>
  <c r="C248" i="2"/>
  <c r="C247" i="2" s="1"/>
  <c r="C246" i="2"/>
  <c r="C245" i="2" s="1"/>
  <c r="C244" i="2"/>
  <c r="C243" i="2"/>
  <c r="C242" i="2"/>
  <c r="C241" i="2" s="1"/>
  <c r="C240" i="2"/>
  <c r="C239" i="2" s="1"/>
  <c r="C238" i="2"/>
  <c r="C237" i="2" s="1"/>
  <c r="C236" i="2"/>
  <c r="C211" i="2"/>
  <c r="C210" i="2" s="1"/>
  <c r="D180" i="2"/>
  <c r="C32" i="2"/>
  <c r="C235" i="2"/>
  <c r="E292" i="2"/>
  <c r="F292" i="2"/>
  <c r="G292" i="2"/>
  <c r="H292" i="2"/>
  <c r="I292" i="2"/>
  <c r="D292" i="2"/>
  <c r="F306" i="2"/>
  <c r="G306" i="2"/>
  <c r="H306" i="2"/>
  <c r="I306" i="2"/>
  <c r="C307" i="2"/>
  <c r="C306" i="2" s="1"/>
  <c r="C293" i="2"/>
  <c r="C294" i="2"/>
  <c r="C279" i="2"/>
  <c r="C265" i="2"/>
  <c r="C266" i="2"/>
  <c r="C251" i="2"/>
  <c r="C208" i="2"/>
  <c r="C179" i="2"/>
  <c r="C157" i="2"/>
  <c r="C159" i="2"/>
  <c r="C161" i="2"/>
  <c r="C71" i="2"/>
  <c r="C72" i="2"/>
  <c r="C73" i="2"/>
  <c r="C74" i="2"/>
  <c r="C75" i="2"/>
  <c r="C76" i="2"/>
  <c r="C79" i="2"/>
  <c r="C80" i="2"/>
  <c r="C83" i="2"/>
  <c r="C84" i="2"/>
  <c r="C85" i="2"/>
  <c r="C86" i="2"/>
  <c r="C87" i="2"/>
  <c r="C88" i="2"/>
  <c r="C67" i="2"/>
  <c r="C68" i="2"/>
  <c r="C31" i="2"/>
  <c r="C34" i="2"/>
  <c r="C35" i="2"/>
  <c r="C38" i="2"/>
  <c r="C39" i="2"/>
  <c r="C41" i="2"/>
  <c r="C45" i="2"/>
  <c r="C46" i="2"/>
  <c r="C47" i="2"/>
  <c r="C49" i="2"/>
  <c r="C50" i="2"/>
  <c r="C20" i="2"/>
  <c r="C30" i="2"/>
  <c r="C292" i="2"/>
  <c r="B269" i="2"/>
  <c r="B270" i="2"/>
  <c r="E44" i="2"/>
  <c r="F44" i="2"/>
  <c r="G44" i="2"/>
  <c r="C44" i="2" s="1"/>
  <c r="H44" i="2"/>
  <c r="I44" i="2"/>
  <c r="E199" i="2"/>
  <c r="F199" i="2"/>
  <c r="G199" i="2"/>
  <c r="H199" i="2"/>
  <c r="I199" i="2"/>
  <c r="D199" i="2"/>
  <c r="C199" i="2" s="1"/>
  <c r="E278" i="2"/>
  <c r="F278" i="2"/>
  <c r="G278" i="2"/>
  <c r="H278" i="2"/>
  <c r="I278" i="2"/>
  <c r="D278" i="2"/>
  <c r="E280" i="2"/>
  <c r="F280" i="2"/>
  <c r="G280" i="2"/>
  <c r="H280" i="2"/>
  <c r="I280" i="2"/>
  <c r="F303" i="2"/>
  <c r="F298" i="2" s="1"/>
  <c r="G303" i="2"/>
  <c r="G302" i="2" s="1"/>
  <c r="H303" i="2"/>
  <c r="H298" i="2" s="1"/>
  <c r="E299" i="2"/>
  <c r="F304" i="2"/>
  <c r="G304" i="2"/>
  <c r="G299" i="2"/>
  <c r="H299" i="2"/>
  <c r="I304" i="2"/>
  <c r="I299" i="2" s="1"/>
  <c r="D299" i="2"/>
  <c r="E300" i="2"/>
  <c r="F300" i="2"/>
  <c r="G300" i="2"/>
  <c r="H300" i="2"/>
  <c r="I300" i="2"/>
  <c r="E284" i="2"/>
  <c r="F284" i="2"/>
  <c r="G289" i="2"/>
  <c r="G284" i="2"/>
  <c r="H284" i="2"/>
  <c r="I284" i="2"/>
  <c r="E285" i="2"/>
  <c r="F290" i="2"/>
  <c r="F285" i="2" s="1"/>
  <c r="G290" i="2"/>
  <c r="G288" i="2" s="1"/>
  <c r="H290" i="2"/>
  <c r="H285" i="2" s="1"/>
  <c r="I290" i="2"/>
  <c r="I16" i="2" s="1"/>
  <c r="I9" i="2" s="1"/>
  <c r="I285" i="2"/>
  <c r="D290" i="2"/>
  <c r="G286" i="2"/>
  <c r="H286" i="2"/>
  <c r="E276" i="2"/>
  <c r="C276" i="2" s="1"/>
  <c r="F276" i="2"/>
  <c r="H276" i="2"/>
  <c r="I276" i="2"/>
  <c r="E269" i="2"/>
  <c r="E268" i="2" s="1"/>
  <c r="F269" i="2"/>
  <c r="H269" i="2"/>
  <c r="I269" i="2"/>
  <c r="E186" i="2"/>
  <c r="F186" i="2"/>
  <c r="G186" i="2"/>
  <c r="H186" i="2"/>
  <c r="I186" i="2"/>
  <c r="F171" i="2"/>
  <c r="G171" i="2"/>
  <c r="H171" i="2"/>
  <c r="I171" i="2"/>
  <c r="E142" i="2"/>
  <c r="F142" i="2"/>
  <c r="F128" i="2"/>
  <c r="F120" i="2" s="1"/>
  <c r="G128" i="2"/>
  <c r="C128" i="2" s="1"/>
  <c r="H128" i="2"/>
  <c r="I128" i="2"/>
  <c r="D128" i="2"/>
  <c r="D127" i="2" s="1"/>
  <c r="D92" i="2"/>
  <c r="E27" i="2"/>
  <c r="F27" i="2"/>
  <c r="G27" i="2"/>
  <c r="H27" i="2"/>
  <c r="H21" i="2" s="1"/>
  <c r="I27" i="2"/>
  <c r="I15" i="2" s="1"/>
  <c r="E22" i="2"/>
  <c r="F22" i="2"/>
  <c r="G22" i="2"/>
  <c r="H22" i="2"/>
  <c r="I22" i="2"/>
  <c r="D22" i="2"/>
  <c r="G270" i="2"/>
  <c r="G268" i="2" s="1"/>
  <c r="G276" i="2"/>
  <c r="H270" i="2"/>
  <c r="E15" i="2"/>
  <c r="E8" i="2" s="1"/>
  <c r="I270" i="2"/>
  <c r="E270" i="2"/>
  <c r="F270" i="2"/>
  <c r="F268" i="2" s="1"/>
  <c r="G15" i="2"/>
  <c r="G8" i="2" s="1"/>
  <c r="D8" i="2"/>
  <c r="C124" i="2"/>
  <c r="E123" i="2"/>
  <c r="C98" i="2"/>
  <c r="H261" i="2"/>
  <c r="H260" i="2"/>
  <c r="H263" i="2"/>
  <c r="G261" i="2"/>
  <c r="G260" i="2" s="1"/>
  <c r="G263" i="2"/>
  <c r="D300" i="2"/>
  <c r="C300" i="2" s="1"/>
  <c r="D298" i="2"/>
  <c r="G142" i="2"/>
  <c r="D202" i="2"/>
  <c r="D261" i="2"/>
  <c r="D260" i="2" s="1"/>
  <c r="D263" i="2"/>
  <c r="F261" i="2"/>
  <c r="F260" i="2" s="1"/>
  <c r="F263" i="2"/>
  <c r="D171" i="2"/>
  <c r="C171" i="2" s="1"/>
  <c r="C176" i="2"/>
  <c r="C175" i="2"/>
  <c r="D186" i="2"/>
  <c r="C186" i="2" s="1"/>
  <c r="I261" i="2"/>
  <c r="I260" i="2" s="1"/>
  <c r="I263" i="2"/>
  <c r="E261" i="2"/>
  <c r="E263" i="2"/>
  <c r="C263" i="2" s="1"/>
  <c r="D284" i="2"/>
  <c r="C284" i="2" s="1"/>
  <c r="D142" i="2"/>
  <c r="C125" i="2"/>
  <c r="F21" i="2"/>
  <c r="G21" i="2"/>
  <c r="I288" i="2"/>
  <c r="E288" i="2"/>
  <c r="I302" i="2"/>
  <c r="E302" i="2"/>
  <c r="D21" i="2"/>
  <c r="E21" i="2"/>
  <c r="D286" i="2"/>
  <c r="F286" i="2"/>
  <c r="I286" i="2"/>
  <c r="I283" i="2" s="1"/>
  <c r="E286" i="2"/>
  <c r="I298" i="2"/>
  <c r="E298" i="2"/>
  <c r="E297" i="2" s="1"/>
  <c r="D302" i="2"/>
  <c r="H272" i="2"/>
  <c r="F272" i="2"/>
  <c r="E272" i="2"/>
  <c r="I272" i="2"/>
  <c r="G272" i="2"/>
  <c r="F180" i="2"/>
  <c r="D95" i="2"/>
  <c r="F95" i="2"/>
  <c r="I123" i="2"/>
  <c r="I173" i="2"/>
  <c r="E173" i="2"/>
  <c r="G182" i="2"/>
  <c r="I180" i="2"/>
  <c r="I178" i="2" s="1"/>
  <c r="E180" i="2"/>
  <c r="E178" i="2"/>
  <c r="G95" i="2"/>
  <c r="F123" i="2"/>
  <c r="D173" i="2"/>
  <c r="F173" i="2"/>
  <c r="H180" i="2"/>
  <c r="H178" i="2" s="1"/>
  <c r="D182" i="2"/>
  <c r="H95" i="2"/>
  <c r="G123" i="2"/>
  <c r="G173" i="2"/>
  <c r="H182" i="2"/>
  <c r="G180" i="2"/>
  <c r="G178" i="2" s="1"/>
  <c r="F182" i="2"/>
  <c r="C182" i="2" s="1"/>
  <c r="I95" i="2"/>
  <c r="E95" i="2"/>
  <c r="H123" i="2"/>
  <c r="H173" i="2"/>
  <c r="I182" i="2"/>
  <c r="E182" i="2"/>
  <c r="D170" i="2"/>
  <c r="F170" i="2"/>
  <c r="C170" i="2" s="1"/>
  <c r="I170" i="2"/>
  <c r="E170" i="2"/>
  <c r="E168" i="2"/>
  <c r="H170" i="2"/>
  <c r="H168" i="2" s="1"/>
  <c r="G170" i="2"/>
  <c r="G168" i="2" s="1"/>
  <c r="D120" i="2"/>
  <c r="I120" i="2"/>
  <c r="I118" i="2" s="1"/>
  <c r="E120" i="2"/>
  <c r="H120" i="2"/>
  <c r="G92" i="2"/>
  <c r="I92" i="2"/>
  <c r="E92" i="2"/>
  <c r="H92" i="2"/>
  <c r="F92" i="2"/>
  <c r="I268" i="2"/>
  <c r="H268" i="2"/>
  <c r="C95" i="2"/>
  <c r="C92" i="2"/>
  <c r="H221" i="2"/>
  <c r="D272" i="2"/>
  <c r="C269" i="2"/>
  <c r="D269" i="2"/>
  <c r="G221" i="2"/>
  <c r="C286" i="2"/>
  <c r="C123" i="2"/>
  <c r="D221" i="2"/>
  <c r="E221" i="2"/>
  <c r="F221" i="2"/>
  <c r="I221" i="2"/>
  <c r="D178" i="2"/>
  <c r="C281" i="2"/>
  <c r="E214" i="2"/>
  <c r="E17" i="2"/>
  <c r="E14" i="2" s="1"/>
  <c r="F65" i="2"/>
  <c r="F16" i="2" s="1"/>
  <c r="F9" i="2" s="1"/>
  <c r="F214" i="2"/>
  <c r="G214" i="2" s="1"/>
  <c r="H214" i="2" s="1"/>
  <c r="I214" i="2" s="1"/>
  <c r="C77" i="2"/>
  <c r="D280" i="2"/>
  <c r="C280" i="2" s="1"/>
  <c r="D276" i="2"/>
  <c r="D270" i="2"/>
  <c r="D268" i="2" s="1"/>
  <c r="C78" i="2"/>
  <c r="C65" i="2" s="1"/>
  <c r="E11" i="2"/>
  <c r="F202" i="2"/>
  <c r="F11" i="2"/>
  <c r="E200" i="2"/>
  <c r="G202" i="2"/>
  <c r="G11" i="2"/>
  <c r="D206" i="2"/>
  <c r="E212" i="2"/>
  <c r="H202" i="2"/>
  <c r="H11" i="2"/>
  <c r="F212" i="2"/>
  <c r="E206" i="2"/>
  <c r="E198" i="2"/>
  <c r="I202" i="2"/>
  <c r="I11" i="2"/>
  <c r="G212" i="2"/>
  <c r="C81" i="2"/>
  <c r="D60" i="2"/>
  <c r="E60" i="2"/>
  <c r="H212" i="2"/>
  <c r="G60" i="2"/>
  <c r="F60" i="2"/>
  <c r="C82" i="2"/>
  <c r="G93" i="2"/>
  <c r="E127" i="2"/>
  <c r="F93" i="2"/>
  <c r="F121" i="2"/>
  <c r="I60" i="2"/>
  <c r="H60" i="2"/>
  <c r="B190" i="2"/>
  <c r="E118" i="2"/>
  <c r="C36" i="2"/>
  <c r="C37" i="2"/>
  <c r="H58" i="2"/>
  <c r="F58" i="2"/>
  <c r="D58" i="2"/>
  <c r="I58" i="2"/>
  <c r="G58" i="2"/>
  <c r="E58" i="2"/>
  <c r="H93" i="2"/>
  <c r="F127" i="2"/>
  <c r="D23" i="2"/>
  <c r="D19" i="2" s="1"/>
  <c r="D25" i="2"/>
  <c r="D62" i="2"/>
  <c r="E9" i="2"/>
  <c r="B293" i="2"/>
  <c r="B295" i="2"/>
  <c r="I93" i="2"/>
  <c r="E23" i="2"/>
  <c r="E19" i="2" s="1"/>
  <c r="E25" i="2"/>
  <c r="E59" i="2"/>
  <c r="E62" i="2"/>
  <c r="F62" i="2"/>
  <c r="D59" i="2"/>
  <c r="I59" i="2"/>
  <c r="I62" i="2"/>
  <c r="G59" i="2"/>
  <c r="G62" i="2"/>
  <c r="H59" i="2"/>
  <c r="H62" i="2"/>
  <c r="G121" i="2"/>
  <c r="G127" i="2"/>
  <c r="F25" i="2"/>
  <c r="F19" i="2"/>
  <c r="C33" i="2"/>
  <c r="H121" i="2"/>
  <c r="H127" i="2"/>
  <c r="I121" i="2"/>
  <c r="I127" i="2"/>
  <c r="A91" i="2" l="1"/>
  <c r="A92" i="2" s="1"/>
  <c r="A93" i="2" s="1"/>
  <c r="A94" i="2" s="1"/>
  <c r="A95" i="2" s="1"/>
  <c r="A96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C22" i="2"/>
  <c r="C93" i="2"/>
  <c r="A272" i="2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271" i="2"/>
  <c r="H56" i="2"/>
  <c r="I168" i="2"/>
  <c r="F283" i="2"/>
  <c r="H16" i="2"/>
  <c r="H9" i="2" s="1"/>
  <c r="F168" i="2"/>
  <c r="C290" i="2"/>
  <c r="G285" i="2"/>
  <c r="G283" i="2" s="1"/>
  <c r="I297" i="2"/>
  <c r="F302" i="2"/>
  <c r="C272" i="2"/>
  <c r="C303" i="2"/>
  <c r="C129" i="2"/>
  <c r="C121" i="2" s="1"/>
  <c r="C188" i="2"/>
  <c r="C256" i="2"/>
  <c r="D13" i="2"/>
  <c r="C13" i="2" s="1"/>
  <c r="C10" i="2" s="1"/>
  <c r="C202" i="2"/>
  <c r="C289" i="2"/>
  <c r="C264" i="2"/>
  <c r="C180" i="2"/>
  <c r="F15" i="2"/>
  <c r="F8" i="2" s="1"/>
  <c r="F118" i="2"/>
  <c r="I313" i="2"/>
  <c r="I311" i="2" s="1"/>
  <c r="D198" i="2"/>
  <c r="C165" i="2"/>
  <c r="C277" i="2"/>
  <c r="C270" i="2" s="1"/>
  <c r="C66" i="2"/>
  <c r="C154" i="2"/>
  <c r="C152" i="2" s="1"/>
  <c r="C173" i="2"/>
  <c r="C62" i="2"/>
  <c r="D168" i="2"/>
  <c r="C261" i="2"/>
  <c r="F59" i="2"/>
  <c r="F56" i="2" s="1"/>
  <c r="H118" i="2"/>
  <c r="E283" i="2"/>
  <c r="G16" i="2"/>
  <c r="G9" i="2" s="1"/>
  <c r="H283" i="2"/>
  <c r="D297" i="2"/>
  <c r="G298" i="2"/>
  <c r="G297" i="2" s="1"/>
  <c r="C278" i="2"/>
  <c r="F311" i="2"/>
  <c r="D16" i="2"/>
  <c r="D14" i="2" s="1"/>
  <c r="C320" i="2"/>
  <c r="C314" i="2" s="1"/>
  <c r="C291" i="2"/>
  <c r="D17" i="2"/>
  <c r="C231" i="2"/>
  <c r="C229" i="2" s="1"/>
  <c r="G29" i="2"/>
  <c r="C58" i="2"/>
  <c r="I54" i="2"/>
  <c r="I29" i="2" s="1"/>
  <c r="I56" i="2"/>
  <c r="E56" i="2"/>
  <c r="E10" i="2"/>
  <c r="E7" i="2" s="1"/>
  <c r="C60" i="2"/>
  <c r="D56" i="2"/>
  <c r="G56" i="2"/>
  <c r="C28" i="2"/>
  <c r="C27" i="2"/>
  <c r="C21" i="2" s="1"/>
  <c r="D285" i="2"/>
  <c r="C285" i="2" s="1"/>
  <c r="D288" i="2"/>
  <c r="C268" i="2"/>
  <c r="C221" i="2"/>
  <c r="D121" i="2"/>
  <c r="D118" i="2" s="1"/>
  <c r="C145" i="2"/>
  <c r="C142" i="2" s="1"/>
  <c r="D10" i="2"/>
  <c r="C147" i="2"/>
  <c r="D11" i="2"/>
  <c r="C11" i="2" s="1"/>
  <c r="C113" i="2"/>
  <c r="C168" i="2"/>
  <c r="C120" i="2"/>
  <c r="C127" i="2"/>
  <c r="I8" i="2"/>
  <c r="H297" i="2"/>
  <c r="C298" i="2"/>
  <c r="G120" i="2"/>
  <c r="G118" i="2" s="1"/>
  <c r="F178" i="2"/>
  <c r="C178" i="2" s="1"/>
  <c r="H302" i="2"/>
  <c r="H288" i="2"/>
  <c r="F288" i="2"/>
  <c r="C304" i="2"/>
  <c r="C302" i="2" s="1"/>
  <c r="G313" i="2"/>
  <c r="G311" i="2" s="1"/>
  <c r="C341" i="2"/>
  <c r="C15" i="2"/>
  <c r="C8" i="2" s="1"/>
  <c r="E260" i="2"/>
  <c r="C260" i="2" s="1"/>
  <c r="H15" i="2"/>
  <c r="F299" i="2"/>
  <c r="E313" i="2"/>
  <c r="E311" i="2" s="1"/>
  <c r="C319" i="2"/>
  <c r="I21" i="2"/>
  <c r="I213" i="2"/>
  <c r="F215" i="2"/>
  <c r="G334" i="2"/>
  <c r="H29" i="2"/>
  <c r="H345" i="2"/>
  <c r="C346" i="2"/>
  <c r="C345" i="2" s="1"/>
  <c r="H342" i="2"/>
  <c r="C29" i="2" l="1"/>
  <c r="C25" i="2" s="1"/>
  <c r="C59" i="2"/>
  <c r="C7" i="2"/>
  <c r="C223" i="2"/>
  <c r="C118" i="2"/>
  <c r="D9" i="2"/>
  <c r="C288" i="2"/>
  <c r="C54" i="2"/>
  <c r="C53" i="2" s="1"/>
  <c r="G23" i="2"/>
  <c r="G19" i="2" s="1"/>
  <c r="G25" i="2"/>
  <c r="C56" i="2"/>
  <c r="I25" i="2"/>
  <c r="I23" i="2"/>
  <c r="I19" i="2" s="1"/>
  <c r="D7" i="2"/>
  <c r="D283" i="2"/>
  <c r="C283" i="2" s="1"/>
  <c r="F297" i="2"/>
  <c r="C297" i="2" s="1"/>
  <c r="C299" i="2"/>
  <c r="G332" i="2"/>
  <c r="G330" i="2"/>
  <c r="G328" i="2" s="1"/>
  <c r="C313" i="2"/>
  <c r="C311" i="2" s="1"/>
  <c r="C317" i="2"/>
  <c r="F209" i="2"/>
  <c r="G215" i="2"/>
  <c r="H8" i="2"/>
  <c r="H25" i="2"/>
  <c r="H23" i="2"/>
  <c r="I342" i="2"/>
  <c r="I334" i="2" s="1"/>
  <c r="H334" i="2"/>
  <c r="I212" i="2"/>
  <c r="C213" i="2"/>
  <c r="C212" i="2" s="1"/>
  <c r="I332" i="2" l="1"/>
  <c r="I330" i="2"/>
  <c r="I328" i="2" s="1"/>
  <c r="F206" i="2"/>
  <c r="F200" i="2"/>
  <c r="F198" i="2" s="1"/>
  <c r="F17" i="2"/>
  <c r="C23" i="2"/>
  <c r="H19" i="2"/>
  <c r="C19" i="2" s="1"/>
  <c r="C342" i="2"/>
  <c r="H332" i="2"/>
  <c r="C332" i="2" s="1"/>
  <c r="H330" i="2"/>
  <c r="H328" i="2" s="1"/>
  <c r="C334" i="2"/>
  <c r="C330" i="2" s="1"/>
  <c r="C328" i="2" s="1"/>
  <c r="H215" i="2"/>
  <c r="G209" i="2"/>
  <c r="I215" i="2" l="1"/>
  <c r="I209" i="2" s="1"/>
  <c r="H209" i="2"/>
  <c r="C215" i="2"/>
  <c r="C214" i="2" s="1"/>
  <c r="F14" i="2"/>
  <c r="F10" i="2"/>
  <c r="F7" i="2" s="1"/>
  <c r="G206" i="2"/>
  <c r="G200" i="2"/>
  <c r="G198" i="2" s="1"/>
  <c r="G17" i="2"/>
  <c r="H206" i="2" l="1"/>
  <c r="H200" i="2"/>
  <c r="H198" i="2" s="1"/>
  <c r="C198" i="2" s="1"/>
  <c r="H17" i="2"/>
  <c r="C209" i="2"/>
  <c r="G10" i="2"/>
  <c r="G7" i="2" s="1"/>
  <c r="G14" i="2"/>
  <c r="I17" i="2"/>
  <c r="I200" i="2"/>
  <c r="I198" i="2" s="1"/>
  <c r="I206" i="2"/>
  <c r="I10" i="2" l="1"/>
  <c r="I7" i="2" s="1"/>
  <c r="I14" i="2"/>
  <c r="H10" i="2"/>
  <c r="H7" i="2" s="1"/>
  <c r="H14" i="2"/>
  <c r="C200" i="2"/>
  <c r="C206" i="2"/>
  <c r="C14" i="2" l="1"/>
</calcChain>
</file>

<file path=xl/sharedStrings.xml><?xml version="1.0" encoding="utf-8"?>
<sst xmlns="http://schemas.openxmlformats.org/spreadsheetml/2006/main" count="588" uniqueCount="155">
  <si>
    <t xml:space="preserve">Всего по муниципальной программе, в том числе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</si>
  <si>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</si>
  <si>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</si>
  <si>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</si>
  <si>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Капитальные вложения     </t>
  </si>
  <si>
    <t xml:space="preserve">Прочие нужды             </t>
  </si>
  <si>
    <t xml:space="preserve">Всего по подпрограмме, </t>
  </si>
  <si>
    <t xml:space="preserve">в том числе     </t>
  </si>
  <si>
    <t>3. Прочие нужды</t>
  </si>
  <si>
    <t>Всего по направлению  «Прочие нужды»,</t>
  </si>
  <si>
    <t xml:space="preserve">в том числе           </t>
  </si>
  <si>
    <t xml:space="preserve">Областной бюджет           </t>
  </si>
  <si>
    <t xml:space="preserve">Федеральный бюджет           </t>
  </si>
  <si>
    <t xml:space="preserve">Федеральный бюджет         </t>
  </si>
  <si>
    <t>3.Прочие нужды</t>
  </si>
  <si>
    <t xml:space="preserve">Всего по направлению  «Прочие нужды», </t>
  </si>
  <si>
    <t>Областной бюджет</t>
  </si>
  <si>
    <t>Подпрограмма 3 «Обеспечение рационального,  безопасного природопользования и обеспечение экологической безопасности территории»</t>
  </si>
  <si>
    <t xml:space="preserve">Всего по подпрограмме, в том числе     </t>
  </si>
  <si>
    <t xml:space="preserve">1. Капитальные вложения                                     </t>
  </si>
  <si>
    <t xml:space="preserve">Всего по направлению «Капитальные вложения», </t>
  </si>
  <si>
    <t xml:space="preserve">в том числе             </t>
  </si>
  <si>
    <t xml:space="preserve">                                         3. Прочие нужды                                         </t>
  </si>
  <si>
    <t xml:space="preserve">Всего по направлению  «Прочие нужды», в том числе           </t>
  </si>
  <si>
    <t>1. Капитальные вложения</t>
  </si>
  <si>
    <t>Федеральный бюджет</t>
  </si>
  <si>
    <t>Всего по направлению "Капитальные вложения", в том числе</t>
  </si>
  <si>
    <t>Всего по направлению  «Капитальные вложения», в том числе</t>
  </si>
  <si>
    <t>Подпрограмма 5 «Осуществление мер по защите населения и территорий от чрезвычайных ситуаций природного и техногенного характера, обеспечению пожарной безопасности,  предупреждению терроризма, профилактике экстремизма  и охране общественного порядка»</t>
  </si>
  <si>
    <t>Подпрограмма 6 «Переселение граждан Артемовского городского округа из ветхого и  аварийного жилого фонда»</t>
  </si>
  <si>
    <t>Подпрограмма  7 «Развитие строительства и архитектуры»</t>
  </si>
  <si>
    <t>Подпрограмма 8 «Развитие и модернизация коммунальной и жилищной инфраструктуры»</t>
  </si>
  <si>
    <t>федеральный бюджет</t>
  </si>
  <si>
    <t xml:space="preserve">Местный бюджет   </t>
  </si>
  <si>
    <t xml:space="preserve">Местный бюджет      </t>
  </si>
  <si>
    <t>обласной бюджет</t>
  </si>
  <si>
    <t>Мероприятие 6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</si>
  <si>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Местный бюджет</t>
  </si>
  <si>
    <t>Подпрограмма 9 «Обеспечение и развитие дорожного хозяйства, систем наружного освещения и благоустройства»</t>
  </si>
  <si>
    <t xml:space="preserve">3. Прочие нужды             </t>
  </si>
  <si>
    <t>Мероприятие 1 Реализация мероприятий по гражданской обороне, предупреждению чрезвычайных ситуаций природного и техногенного характера</t>
  </si>
  <si>
    <t>Мероприятие 5 Оказание дополнительных мер социальной поддержки малообеспеченным категориям населения и гражданам пострадавшим  в результате чрезвычайных ситуаций всего, из них</t>
  </si>
  <si>
    <t>Мероприятие 1 Глава Администрации Артемовского городского округа, всего, из них</t>
  </si>
  <si>
    <t>Мероприятие 1 Выполнение мероприятий в области энергосбережения и повышения энергетической эффективности</t>
  </si>
  <si>
    <t>Мероприятие 2 Оформление землеотводных документов, технических условий, технической информации БТИ, выполнение пуско-наладочных работ и прочих проектно-изыскательских и строительно-монтажных работ</t>
  </si>
  <si>
    <t xml:space="preserve">Местный бюджет    </t>
  </si>
  <si>
    <t xml:space="preserve">Мероприятие 1 Разработка схем газоснабжения Артемовского городского округа </t>
  </si>
  <si>
    <t xml:space="preserve">Всего по направлению  «Капитальные вложения», </t>
  </si>
  <si>
    <t>Всего по направлению  «Прочие нужды», в том числе</t>
  </si>
  <si>
    <t>Мероприятие 1 Предоставление социальных выплат на приобретение (строительство) жилья молодым семьям,  всего, из них:</t>
  </si>
  <si>
    <t>Мероприятие 1 Предоставление социальных выплат на приобретение (строительство) жилья гражданам, проживающим в сельской местности, в том числе молодым семьям и молодым специалистам всего, из них:</t>
  </si>
  <si>
    <t xml:space="preserve">Всего по подпрограмме, в том числе    </t>
  </si>
  <si>
    <t>№   строки</t>
  </si>
  <si>
    <t>Наименование мероприятия/Источники расходов   на финансирование</t>
  </si>
  <si>
    <t>Всего</t>
  </si>
  <si>
    <t>по годам выполнения</t>
  </si>
  <si>
    <t xml:space="preserve">Мероприятие 1  Разработка и корректировка схем тепло-, водо-, электроснабжения Артемовского городского округа </t>
  </si>
  <si>
    <t>Мероприятие 1 Обеспечение развития архивного дела в Артемовском городском округе</t>
  </si>
  <si>
    <t>Внебюджетные источники</t>
  </si>
  <si>
    <t>Подпрограмма 2 «Социальная поддержка населения Артемовского городского округа»</t>
  </si>
  <si>
    <t xml:space="preserve">Номер строки целевых показателей, на достижение которых направлены мероприятия </t>
  </si>
  <si>
    <t>Подпрограмма 10 "Энергосбережение на территории Артемовского городского округа"</t>
  </si>
  <si>
    <t>Подпрограмма 12 "Устойчивое развитие сельских территорий Артемовского городского округа"</t>
  </si>
  <si>
    <t>Подпрограмма 13 "Обеспечение жильем молодых семей Артемовского городского округа"</t>
  </si>
  <si>
    <t>Подпрограмма 14  «Обеспечение развития архивного дела в Артемовском городском округе»</t>
  </si>
  <si>
    <t>Мероприятие 8 Организация доставки малоимущих жителей сельской местности, находящихся в контакте с больными туберкулезом или принадлежащих к социальным группам высокого риска заболевания туберкулезом к месту проведения профилактических флюорографических осмотров</t>
  </si>
  <si>
    <t>Мероприятие 9 Осуществление переданных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местностей, всего, из них</t>
  </si>
  <si>
    <t>Мероприятие 11 Создание доступной среды для людей с ограниченными возможностями</t>
  </si>
  <si>
    <t>Мероприятие 2 Реализация мероприятий по работе с молодежью на территории Артемовского городского округа, всего, из них</t>
  </si>
  <si>
    <t>Мероприятие 4 Организация временного трудоустройства несовершенолетних граждан в возрасте от 14 до 18 лет, всего, из них</t>
  </si>
  <si>
    <t>Мероприятие 5 Оказание услуг в сфере молодежной политики, всего, из них</t>
  </si>
  <si>
    <t>Мероприятие 6 Организация и обеспечение деятельности муниципального казенного учреждения Артемовского городского округа "Единая дежурно-диспетчерская служба"</t>
  </si>
  <si>
    <t>Мероприятие 3 Ликвидация баз сжиженного газа Артемовского городского округа</t>
  </si>
  <si>
    <t>Мероприятие 1 Создание новых и обустройство существующих хозяйственных, детских, спортивных площадок малыми архитектурными формами, ремонт дворовых территорий и проездов к дворовым территориям многоквартирных домов населенных пунктов, всего, из них</t>
  </si>
  <si>
    <t>Мероприятие 4  Организация уличного освещения</t>
  </si>
  <si>
    <t>Мероприятие 6 Реставрация и реконструкция памятников и памятных мест</t>
  </si>
  <si>
    <t>Мероприятие 7 Организация и содержание мест захоронения</t>
  </si>
  <si>
    <t>Мероприятие 9 Прочие мероприятия по благоустройству территории городского округа</t>
  </si>
  <si>
    <t>Мероприятие 10 Корректировка генеральной схемы санитарной очистки Артемовского городского округа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</si>
  <si>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 "Развитие Артемовского городского округа на период до 2020 года"</t>
  </si>
  <si>
    <t xml:space="preserve">Мероприятие 1 . Развитие информационных технологий на территории Артемовского городского округа, всего из них </t>
  </si>
  <si>
    <t>Мероприятие 2 Предоставление субсидий  юридическим лицам, индивидуальным предпринимателям, физическим лицам - производителям сельскохозяйственной продукции в целях частичного возмещения затрат)</t>
  </si>
  <si>
    <t>Мероприятие 3 Организация предоставления услуг (выполнения работ) в сфере печати</t>
  </si>
  <si>
    <t>Мероприятие 6 Осуществление государственного полномочия Свердловской области по созданию административных комиссий, всего, из них</t>
  </si>
  <si>
    <t>Мероприятие 7 Осуществление государственного полномочия по первичному воинскому учету на территориях, где отсутствуют военные комиссариаты</t>
  </si>
  <si>
    <t>Мероприятие 9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юрисдикции, всего из них</t>
  </si>
  <si>
    <t xml:space="preserve">Мероприятие 10 Организация и проведение выборов депутатов Думы Артемовского городского округа </t>
  </si>
  <si>
    <t>Мероприятие 11 Оказание финансовой поддержки социально ориентированным некоммерческим организациям, всего, из них</t>
  </si>
  <si>
    <t xml:space="preserve">Мероприятие 3 Организация и проведение мероприятий по профилактике правонарушений на территории Артемовского городского округа
</t>
  </si>
  <si>
    <t xml:space="preserve">Мероприятие 10 Выплаты пенсии за выслугу лет лицам, замещавшим муниципальные должности муниципальной службы Артемовского городского округа, всего, из них </t>
  </si>
  <si>
    <t>Мероприятие 3 Разработка проектов зон санитарной охраны водозаборных скважин и сооружений</t>
  </si>
  <si>
    <t xml:space="preserve">Подпрограмма 4  "Обеспечение условий для развития массовой физической культуры и спорта, организация и осуществление мероприятий по работе с детьми и молодежью" 
</t>
  </si>
  <si>
    <t>Мероприятие 3   Ведение информационной системы обеспечения градостроительной деятельности (ИСОГД)</t>
  </si>
  <si>
    <t>Мероприятие 5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всего, из них</t>
  </si>
  <si>
    <t>Мероприятие 3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</si>
  <si>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Мероприятие 2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услуг», всего, из них</t>
  </si>
  <si>
    <t>Мероприятие 3 Проведение мероприятий  патриотического воспитания на муниципальном, региональном и российском уровнях всего, из них</t>
  </si>
  <si>
    <t>Мероприятие 5 Эксплуатация природоохранного объекта шахтный водоотлив поселка Буланаш всего, из них</t>
  </si>
  <si>
    <t>Мероприятие 2 Межевание границ населенных пунктов Артемовского городского округа, межевание земельных участков  всего, из них</t>
  </si>
  <si>
    <t>Мероприятие 1 Разработка документации по планировке и межеванию территорий населенных пунктов Артемовского городского округа всего, из них</t>
  </si>
  <si>
    <t>Мероприятие 5 Озеленение  территории городского округа, всего, из них</t>
  </si>
  <si>
    <t>Мероприятие 11 Капитальный ремонт автомобильных дорог общего пользования местного значения в границах городского округа всего, из них</t>
  </si>
  <si>
    <t>Мероприятие 2 Обеспечение деятельности органов местного самоуправления (центральный аппарат),  всего, из них</t>
  </si>
  <si>
    <t>Мероприятие 3 Обеспечение деятельности  органов местного самоуправления (территориальные органы), всего, из них</t>
  </si>
  <si>
    <t>Мероприятие 4 Капитальный ремонт муниципального жилищного фонда</t>
  </si>
  <si>
    <t>Подпрограмма 11 "Газификация  Артемовского городского округа"</t>
  </si>
  <si>
    <t>Мероприятие 8 Вомещение расходов по погребению безродных, невостребованных, неопознанных умерших на территории Артемовского городского округа, осуществление расходов по перевозке безродных трупов</t>
  </si>
  <si>
    <t>Мероприятие 2 Субсидии юридическим лицам, оказывающим населению Артемовского городского округа услуги коммунальной бани в целях возмещения недополученных доходов и (или) финансового обеспечения (возмещения) затрат в связи с оказанием услуг, всего, из них</t>
  </si>
  <si>
    <t>Мероприятие 4 Реализация мероприятий по профилактике экстремизма, терроризма на территории Артемовского городского округа</t>
  </si>
  <si>
    <t>Мероприятие 6 Содержание и обеспечение сохранности здания, используемого для работы призывной комиссии по призыву  граждан на военную службу</t>
  </si>
  <si>
    <t>Подпрограмма 15 Обеспечение реализации муниципальной программы «Развитие Артемовского городского округа на период до 2020 года»</t>
  </si>
  <si>
    <t>Мероприятие 12 Оказание услуги первичного приема от граждан, проживающих в муниципальном жилищном фонде, документов на регистрацию и снятие с регистрационного учета по месту пребывания и по месту жительства, подготовки и передачи в орган регистрационного учета предусмотренных учетных документов, всего, из них</t>
  </si>
  <si>
    <t>X</t>
  </si>
  <si>
    <t xml:space="preserve">                   X</t>
  </si>
  <si>
    <t>164,166,168</t>
  </si>
  <si>
    <t>Мероприятие 2 Содержание и ремонт сети автомобильных дорог общего пользования местного значения в границах городского округа и искусственных сооружений, расположенных на них</t>
  </si>
  <si>
    <t>Мероприятие 4 Обеспечение муниципальных нужд в осуществлении телевизионного вещания по вопросам освещения деятельности органов местного самоуправления и социально-значимым вопросам</t>
  </si>
  <si>
    <t>Мероприятие 1 Осуществление государственного полномочия Свердловской области по предоставлению 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всего, из них</t>
  </si>
  <si>
    <t>Мероприятие 2 Реализация мероприятий в области использования, содержания и охраны водных объектов и гидротехнических сооружений всего, из них</t>
  </si>
  <si>
    <t>Мероприятие 1 Организация и проведение мероприятий, оказание услуг в сфере физической культуры и спорта, оказание финансовой поддержки спортивным организациям, общественным федерациям, всего, из них</t>
  </si>
  <si>
    <t>Мероприятие 2 Реализация мероприятий по обеспечению пожарной безопасности на территории Артемовского городского округа</t>
  </si>
  <si>
    <t xml:space="preserve">Всего по направлению"Капитальные вложения", в том числе     </t>
  </si>
  <si>
    <t>Мероприятие 2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</si>
  <si>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Мероприятие 5 Развитие кадровой политики в системе муниципального управления  и противодействия коррупции, всего из них</t>
  </si>
  <si>
    <t xml:space="preserve">Подпрограмма 1 "Реализация отдельных вопросов местного значения и переданных государственных полномочий на территории Артемовского городского округа" </t>
  </si>
  <si>
    <t xml:space="preserve">Мероприятие 7 Оказание дополнительных мер социальной помощи больным с хронической почечной недостаточностью                                                                                                                                             </t>
  </si>
  <si>
    <t>42,43,44,45,46,47,48</t>
  </si>
  <si>
    <t>55,56,57</t>
  </si>
  <si>
    <t>62,63,64,66,67</t>
  </si>
  <si>
    <t>62,63,64</t>
  </si>
  <si>
    <t>76,77,78</t>
  </si>
  <si>
    <t>80,81,82</t>
  </si>
  <si>
    <t>97, 98</t>
  </si>
  <si>
    <t>101,107,109</t>
  </si>
  <si>
    <t>103,104,105</t>
  </si>
  <si>
    <t>117, 118</t>
  </si>
  <si>
    <t>139,140,141,142,    143,144,145</t>
  </si>
  <si>
    <t>148,150,152,153,155</t>
  </si>
  <si>
    <t>Мероприятие 1 Охрана окружающей среды и природопользование, всего, из них</t>
  </si>
  <si>
    <t>Х</t>
  </si>
  <si>
    <t>Мероприятие 5 Мероприятия по капитальному ремонту и модернизации объектов водоснабжения Артемовского городского округа</t>
  </si>
  <si>
    <t>Мероприятие 4 Обеспечение Артемовского городского округа местными нормативами градостроительного планирования</t>
  </si>
  <si>
    <t>Мероприятие 7 Обеспечение муниципальных нужд в предоставлении статистической информации</t>
  </si>
  <si>
    <t xml:space="preserve">Мероприятие 3 Приобретение, установка и обслуживание оборудования для обеспечения безопасности дорожного движения, всего, из них </t>
  </si>
  <si>
    <t>Мероприятие 8 Развитие системы поддержки малого и среднего предпринимательства на территории городского округа, всего из них</t>
  </si>
  <si>
    <t xml:space="preserve">Мероприятие 4 Оказание дополнительных мер социальной поддержки Почетным гражданам Артемовского городского округа всего, из них </t>
  </si>
  <si>
    <t>Мероприятие 4 Осуществление водохозяйственных мероприятий, в том числе капитального ремонта гидортехнических сооружений, находящихся в муниципальной собственности, всего, из них</t>
  </si>
  <si>
    <t>Мероприятие 12 Обустройство пешеходных переходов и подходов к ним, всего, из них</t>
  </si>
  <si>
    <t xml:space="preserve">Приложение 1                                                                             к постановлению Администрации                                                   Артемовского городского округа                                                           от _________________ № ______                                                                </t>
  </si>
  <si>
    <t>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"Развитие Артемовского городского округа на период до 2020 года"</t>
  </si>
  <si>
    <t>МБ</t>
  </si>
  <si>
    <t>ОБ</t>
  </si>
  <si>
    <t>ФБ</t>
  </si>
  <si>
    <t>внебюдж.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</si>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</sst>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Calibri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4" fontId="1" fillId="0" borderId="1" xfId="0" applyNumberFormat="1" applyFont="1" applyFill="1" applyBorder="1" applyAlignment="1">
      <alignment wrapText="1"/>
    </xf>
    <xf numFmtId="0" fontId="1" fillId="0" borderId="0" xfId="0" applyFont="1" applyBorder="1" applyAlignment="1">
      <alignment horizontal="center" wrapText="1"/>
    </xf>
    <xf numFmtId="2" fontId="1" fillId="0" borderId="0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4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4" fontId="2" fillId="2" borderId="1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right" vertical="top" wrapText="1"/>
    </xf>
    <xf numFmtId="4" fontId="1" fillId="2" borderId="1" xfId="0" applyNumberFormat="1" applyFont="1" applyFill="1" applyBorder="1" applyAlignment="1">
      <alignment horizontal="right" vertical="top" wrapText="1"/>
    </xf>
    <xf numFmtId="4" fontId="1" fillId="2" borderId="1" xfId="0" applyNumberFormat="1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right" wrapText="1"/>
    </xf>
    <xf numFmtId="0" fontId="1" fillId="2" borderId="1" xfId="0" applyNumberFormat="1" applyFont="1" applyFill="1" applyBorder="1" applyAlignment="1">
      <alignment vertical="top" wrapText="1"/>
    </xf>
    <xf numFmtId="2" fontId="3" fillId="2" borderId="1" xfId="0" applyNumberFormat="1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right" wrapText="1"/>
    </xf>
    <xf numFmtId="0" fontId="4" fillId="0" borderId="3" xfId="0" applyFont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horizontal="center" wrapText="1"/>
    </xf>
    <xf numFmtId="0" fontId="1" fillId="2" borderId="1" xfId="0" applyNumberFormat="1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0" fillId="0" borderId="0" xfId="0" applyAlignment="1">
      <alignment horizontal="right"/>
    </xf>
    <xf numFmtId="2" fontId="1" fillId="0" borderId="1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wrapText="1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4" fillId="0" borderId="3" xfId="0" applyFont="1" applyBorder="1" applyAlignment="1">
      <alignment horizontal="right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" fillId="0" borderId="6" xfId="0" applyFon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7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6"/>
  <sheetViews>
    <sheetView tabSelected="1" view="pageBreakPreview" topLeftCell="A97" zoomScaleNormal="90" zoomScaleSheetLayoutView="100" zoomScalePageLayoutView="90" workbookViewId="0">
      <selection activeCell="F101" sqref="F101"/>
    </sheetView>
  </sheetViews>
  <sheetFormatPr defaultRowHeight="15" x14ac:dyDescent="0.25"/>
  <cols>
    <col min="1" max="1" width="9.140625" style="12"/>
    <col min="2" max="2" width="37.5703125" style="3" customWidth="1"/>
    <col min="3" max="3" width="13.28515625" style="8" bestFit="1" customWidth="1"/>
    <col min="4" max="5" width="15.28515625" style="8" customWidth="1"/>
    <col min="6" max="6" width="16.28515625" style="8" customWidth="1"/>
    <col min="7" max="7" width="15.28515625" style="8" customWidth="1"/>
    <col min="8" max="8" width="16.85546875" style="8" customWidth="1"/>
    <col min="9" max="9" width="16.140625" style="8" customWidth="1"/>
    <col min="10" max="10" width="25.7109375" style="8" customWidth="1"/>
    <col min="11" max="16384" width="9.140625" style="8"/>
  </cols>
  <sheetData>
    <row r="1" spans="1:10" ht="84" customHeight="1" x14ac:dyDescent="0.25">
      <c r="H1" s="44"/>
      <c r="I1" s="69" t="s">
        <v>148</v>
      </c>
      <c r="J1" s="69"/>
    </row>
    <row r="2" spans="1:10" ht="75.75" customHeight="1" x14ac:dyDescent="0.25">
      <c r="A2" s="38"/>
      <c r="B2" s="38"/>
      <c r="C2" s="38"/>
      <c r="D2" s="38"/>
      <c r="E2" s="38"/>
      <c r="F2" s="38"/>
      <c r="G2" s="45"/>
      <c r="H2" s="45"/>
      <c r="I2" s="73" t="s">
        <v>149</v>
      </c>
      <c r="J2" s="73"/>
    </row>
    <row r="3" spans="1:10" ht="49.5" customHeight="1" x14ac:dyDescent="0.25">
      <c r="A3" s="74" t="s">
        <v>79</v>
      </c>
      <c r="B3" s="75"/>
      <c r="C3" s="75"/>
      <c r="D3" s="75"/>
      <c r="E3" s="75"/>
      <c r="F3" s="75"/>
      <c r="G3" s="75"/>
      <c r="H3" s="75"/>
      <c r="I3" s="75"/>
      <c r="J3" s="76"/>
    </row>
    <row r="4" spans="1:10" ht="110.25" customHeight="1" x14ac:dyDescent="0.25">
      <c r="A4" s="82" t="s">
        <v>52</v>
      </c>
      <c r="B4" s="85" t="s">
        <v>53</v>
      </c>
      <c r="C4" s="79"/>
      <c r="D4" s="80"/>
      <c r="E4" s="80"/>
      <c r="F4" s="80"/>
      <c r="G4" s="80"/>
      <c r="H4" s="80"/>
      <c r="I4" s="81"/>
      <c r="J4" s="36" t="s">
        <v>60</v>
      </c>
    </row>
    <row r="5" spans="1:10" x14ac:dyDescent="0.25">
      <c r="A5" s="83"/>
      <c r="B5" s="86"/>
      <c r="C5" s="77" t="s">
        <v>54</v>
      </c>
      <c r="D5" s="70" t="s">
        <v>55</v>
      </c>
      <c r="E5" s="71"/>
      <c r="F5" s="71"/>
      <c r="G5" s="71"/>
      <c r="H5" s="71"/>
      <c r="I5" s="72"/>
      <c r="J5" s="1"/>
    </row>
    <row r="6" spans="1:10" x14ac:dyDescent="0.25">
      <c r="A6" s="84"/>
      <c r="B6" s="87"/>
      <c r="C6" s="78"/>
      <c r="D6" s="6">
        <v>2015</v>
      </c>
      <c r="E6" s="6">
        <v>2016</v>
      </c>
      <c r="F6" s="6">
        <v>2017</v>
      </c>
      <c r="G6" s="6">
        <v>2018</v>
      </c>
      <c r="H6" s="6">
        <v>2019</v>
      </c>
      <c r="I6" s="6">
        <v>2020</v>
      </c>
      <c r="J6" s="1"/>
    </row>
    <row r="7" spans="1:10" ht="37.5" customHeight="1" x14ac:dyDescent="0.25">
      <c r="A7" s="6">
        <v>1</v>
      </c>
      <c r="B7" s="14" t="s">
        <v>0</v>
      </c>
      <c r="C7" s="15">
        <f t="shared" ref="C7:I7" si="0">C8+C9+C10</f>
        <v>3374283.3099999996</v>
      </c>
      <c r="D7" s="15">
        <f t="shared" si="0"/>
        <v>508157.95000000007</v>
      </c>
      <c r="E7" s="15">
        <f t="shared" si="0"/>
        <v>492508.80000000005</v>
      </c>
      <c r="F7" s="15">
        <f t="shared" si="0"/>
        <v>493951</v>
      </c>
      <c r="G7" s="15">
        <f t="shared" si="0"/>
        <v>730277.64500000002</v>
      </c>
      <c r="H7" s="15">
        <f t="shared" si="0"/>
        <v>570687.93178999994</v>
      </c>
      <c r="I7" s="15">
        <f t="shared" si="0"/>
        <v>578588.68275529996</v>
      </c>
      <c r="J7" s="21" t="s">
        <v>112</v>
      </c>
    </row>
    <row r="8" spans="1:10" x14ac:dyDescent="0.25">
      <c r="A8" s="6">
        <f>A7+1</f>
        <v>2</v>
      </c>
      <c r="B8" s="14" t="s">
        <v>1</v>
      </c>
      <c r="C8" s="15">
        <f>C15</f>
        <v>279642.69999999995</v>
      </c>
      <c r="D8" s="15">
        <f t="shared" ref="D8:I8" si="1">D15</f>
        <v>50761.599999999999</v>
      </c>
      <c r="E8" s="15">
        <f t="shared" si="1"/>
        <v>44640.7</v>
      </c>
      <c r="F8" s="15">
        <f t="shared" si="1"/>
        <v>46060.1</v>
      </c>
      <c r="G8" s="15">
        <f t="shared" si="1"/>
        <v>46060.1</v>
      </c>
      <c r="H8" s="15">
        <f t="shared" si="1"/>
        <v>46060.1</v>
      </c>
      <c r="I8" s="15">
        <f t="shared" si="1"/>
        <v>46060.1</v>
      </c>
      <c r="J8" s="21" t="s">
        <v>112</v>
      </c>
    </row>
    <row r="9" spans="1:10" x14ac:dyDescent="0.25">
      <c r="A9" s="6">
        <f t="shared" ref="A9:A72" si="2">A8+1</f>
        <v>3</v>
      </c>
      <c r="B9" s="14" t="s">
        <v>2</v>
      </c>
      <c r="C9" s="15">
        <f t="shared" ref="C9:I10" si="3">C12+C16</f>
        <v>1467071.24</v>
      </c>
      <c r="D9" s="15">
        <f t="shared" si="3"/>
        <v>208367.85</v>
      </c>
      <c r="E9" s="15">
        <f t="shared" si="3"/>
        <v>209203.20000000001</v>
      </c>
      <c r="F9" s="15">
        <f t="shared" si="3"/>
        <v>214837.3</v>
      </c>
      <c r="G9" s="15">
        <f t="shared" si="3"/>
        <v>377670.728</v>
      </c>
      <c r="H9" s="15">
        <f t="shared" si="3"/>
        <v>228949.52799999999</v>
      </c>
      <c r="I9" s="15">
        <f t="shared" si="3"/>
        <v>228949.52799999999</v>
      </c>
      <c r="J9" s="21" t="s">
        <v>112</v>
      </c>
    </row>
    <row r="10" spans="1:10" x14ac:dyDescent="0.25">
      <c r="A10" s="6">
        <f t="shared" si="2"/>
        <v>4</v>
      </c>
      <c r="B10" s="14" t="s">
        <v>3</v>
      </c>
      <c r="C10" s="15">
        <f t="shared" si="3"/>
        <v>1627569.3699999999</v>
      </c>
      <c r="D10" s="15">
        <f t="shared" si="3"/>
        <v>249028.50000000003</v>
      </c>
      <c r="E10" s="15">
        <f t="shared" si="3"/>
        <v>238664.90000000002</v>
      </c>
      <c r="F10" s="15">
        <f t="shared" si="3"/>
        <v>233053.6</v>
      </c>
      <c r="G10" s="15">
        <f t="shared" si="3"/>
        <v>306546.81700000004</v>
      </c>
      <c r="H10" s="15">
        <f t="shared" si="3"/>
        <v>295678.30378999998</v>
      </c>
      <c r="I10" s="15">
        <f t="shared" si="3"/>
        <v>303579.05475529999</v>
      </c>
      <c r="J10" s="21" t="s">
        <v>112</v>
      </c>
    </row>
    <row r="11" spans="1:10" ht="21" customHeight="1" x14ac:dyDescent="0.25">
      <c r="A11" s="6">
        <f t="shared" si="2"/>
        <v>5</v>
      </c>
      <c r="B11" s="14" t="s">
        <v>4</v>
      </c>
      <c r="C11" s="15">
        <f>D11+E11+F11+G11+H11+I11</f>
        <v>201201.19</v>
      </c>
      <c r="D11" s="15">
        <f t="shared" ref="D11:I11" si="4">D12+D13</f>
        <v>19438.5</v>
      </c>
      <c r="E11" s="15">
        <f t="shared" si="4"/>
        <v>11008.2</v>
      </c>
      <c r="F11" s="15">
        <f t="shared" si="4"/>
        <v>9413.6</v>
      </c>
      <c r="G11" s="11">
        <f t="shared" si="4"/>
        <v>161340.88999999998</v>
      </c>
      <c r="H11" s="15">
        <f t="shared" si="4"/>
        <v>0</v>
      </c>
      <c r="I11" s="15">
        <f t="shared" si="4"/>
        <v>0</v>
      </c>
      <c r="J11" s="21" t="s">
        <v>112</v>
      </c>
    </row>
    <row r="12" spans="1:10" x14ac:dyDescent="0.25">
      <c r="A12" s="6">
        <f t="shared" si="2"/>
        <v>6</v>
      </c>
      <c r="B12" s="14" t="s">
        <v>2</v>
      </c>
      <c r="C12" s="15">
        <f>D12+E12+F12+G12+H12+I12</f>
        <v>148721.29999999999</v>
      </c>
      <c r="D12" s="15">
        <f>D98+D124+D175+D183+D273</f>
        <v>0</v>
      </c>
      <c r="E12" s="15">
        <f>E98+E124+E175+E183+E273</f>
        <v>0</v>
      </c>
      <c r="F12" s="15">
        <f>F98+F124+F175+F183+F273</f>
        <v>0</v>
      </c>
      <c r="G12" s="11">
        <v>148721.29999999999</v>
      </c>
      <c r="H12" s="15">
        <f>H98+H124+H175+H183+H273</f>
        <v>0</v>
      </c>
      <c r="I12" s="15">
        <f>I98+I124+I175+I183+I273</f>
        <v>0</v>
      </c>
      <c r="J12" s="21" t="s">
        <v>112</v>
      </c>
    </row>
    <row r="13" spans="1:10" x14ac:dyDescent="0.25">
      <c r="A13" s="6">
        <f t="shared" si="2"/>
        <v>7</v>
      </c>
      <c r="B13" s="14" t="s">
        <v>3</v>
      </c>
      <c r="C13" s="15">
        <f>D13+E13+F13+G13+H13+I13</f>
        <v>52479.89</v>
      </c>
      <c r="D13" s="15">
        <f>D99+D125+D150+D171+D184+D204+D274</f>
        <v>19438.5</v>
      </c>
      <c r="E13" s="15">
        <v>11008.2</v>
      </c>
      <c r="F13" s="15">
        <v>9413.6</v>
      </c>
      <c r="G13" s="11">
        <v>12619.59</v>
      </c>
      <c r="H13" s="15">
        <f>H99+H125+H150+H176+H184+H204+H274</f>
        <v>0</v>
      </c>
      <c r="I13" s="15">
        <f>I99+I125+I150+I176+I184+I204+I274</f>
        <v>0</v>
      </c>
      <c r="J13" s="21" t="s">
        <v>112</v>
      </c>
    </row>
    <row r="14" spans="1:10" ht="20.25" customHeight="1" x14ac:dyDescent="0.25">
      <c r="A14" s="6">
        <f t="shared" si="2"/>
        <v>8</v>
      </c>
      <c r="B14" s="14" t="s">
        <v>5</v>
      </c>
      <c r="C14" s="15">
        <f>D14+E14+F14+G14+H14+I14</f>
        <v>3172970.8195452997</v>
      </c>
      <c r="D14" s="15">
        <f t="shared" ref="D14:I14" si="5">D15+D16+D17</f>
        <v>488719.45000000007</v>
      </c>
      <c r="E14" s="15">
        <f t="shared" si="5"/>
        <v>481500.60000000003</v>
      </c>
      <c r="F14" s="15">
        <f t="shared" si="5"/>
        <v>484537.4</v>
      </c>
      <c r="G14" s="15">
        <f t="shared" si="5"/>
        <v>568936.755</v>
      </c>
      <c r="H14" s="15">
        <f t="shared" si="5"/>
        <v>570687.93178999994</v>
      </c>
      <c r="I14" s="15">
        <f t="shared" si="5"/>
        <v>578588.68275529996</v>
      </c>
      <c r="J14" s="21" t="s">
        <v>112</v>
      </c>
    </row>
    <row r="15" spans="1:10" x14ac:dyDescent="0.25">
      <c r="A15" s="6">
        <f t="shared" si="2"/>
        <v>9</v>
      </c>
      <c r="B15" s="14" t="s">
        <v>1</v>
      </c>
      <c r="C15" s="15">
        <f>C27+C64+C289+C303+C318+C114</f>
        <v>279642.69999999995</v>
      </c>
      <c r="D15" s="15">
        <f>D27+D64+D289+D303+D318+D103</f>
        <v>50761.599999999999</v>
      </c>
      <c r="E15" s="15">
        <f>E27+E64+E289+E303+E318</f>
        <v>44640.7</v>
      </c>
      <c r="F15" s="15">
        <f>F27+F64+F289+F303+F318</f>
        <v>46060.1</v>
      </c>
      <c r="G15" s="15">
        <f>G27+G64+G289+G303+G318</f>
        <v>46060.1</v>
      </c>
      <c r="H15" s="15">
        <f>H27+H64+H289+H303+H318</f>
        <v>46060.1</v>
      </c>
      <c r="I15" s="15">
        <f>I27+I64+I289+I303+I318</f>
        <v>46060.1</v>
      </c>
      <c r="J15" s="21" t="s">
        <v>112</v>
      </c>
    </row>
    <row r="16" spans="1:10" x14ac:dyDescent="0.25">
      <c r="A16" s="6">
        <f t="shared" si="2"/>
        <v>10</v>
      </c>
      <c r="B16" s="14" t="s">
        <v>2</v>
      </c>
      <c r="C16" s="15">
        <v>1318349.94</v>
      </c>
      <c r="D16" s="15">
        <f>D28+D65+D104+D128+D208+D230+D290+D304+D187+D319+D333</f>
        <v>208367.85</v>
      </c>
      <c r="E16" s="15">
        <f>E28+E65+E104+E128+E208+E230+E290+E304+E187+E325+E333</f>
        <v>209203.20000000001</v>
      </c>
      <c r="F16" s="15">
        <f>F28+F65+F104+F128+F208+F230+F290+F304+F187+F325+F333</f>
        <v>214837.3</v>
      </c>
      <c r="G16" s="15">
        <f>G28+G65+G104+G128+G208+G230+G290+G304+G187+G325+G333</f>
        <v>228949.42800000001</v>
      </c>
      <c r="H16" s="15">
        <f>H28+H65+H104+H128+H208+H230+H290+H304+H187+H325+H333</f>
        <v>228949.52799999999</v>
      </c>
      <c r="I16" s="15">
        <f>I28+I65+I104+I128+I208+I230+I290+I304+I187+I325+I333</f>
        <v>228949.52799999999</v>
      </c>
      <c r="J16" s="21" t="s">
        <v>112</v>
      </c>
    </row>
    <row r="17" spans="1:10" x14ac:dyDescent="0.25">
      <c r="A17" s="6">
        <f t="shared" si="2"/>
        <v>11</v>
      </c>
      <c r="B17" s="14" t="s">
        <v>3</v>
      </c>
      <c r="C17" s="15">
        <v>1575089.48</v>
      </c>
      <c r="D17" s="15">
        <f t="shared" ref="D17:I17" si="6">D29+D66+D105+D129+D154+D188+D209+D231+D264+D277+D291+D305+D320+D334</f>
        <v>229590.00000000003</v>
      </c>
      <c r="E17" s="15">
        <f t="shared" si="6"/>
        <v>227656.7</v>
      </c>
      <c r="F17" s="15">
        <f t="shared" si="6"/>
        <v>223640</v>
      </c>
      <c r="G17" s="15">
        <f t="shared" si="6"/>
        <v>293927.22700000001</v>
      </c>
      <c r="H17" s="15">
        <f t="shared" si="6"/>
        <v>295678.30378999998</v>
      </c>
      <c r="I17" s="15">
        <f t="shared" si="6"/>
        <v>303579.05475529999</v>
      </c>
      <c r="J17" s="21" t="s">
        <v>112</v>
      </c>
    </row>
    <row r="18" spans="1:10" ht="18" customHeight="1" x14ac:dyDescent="0.25">
      <c r="A18" s="6">
        <f t="shared" si="2"/>
        <v>12</v>
      </c>
      <c r="B18" s="51" t="s">
        <v>124</v>
      </c>
      <c r="C18" s="61"/>
      <c r="D18" s="61"/>
      <c r="E18" s="61"/>
      <c r="F18" s="61"/>
      <c r="G18" s="61"/>
      <c r="H18" s="61"/>
      <c r="I18" s="61"/>
      <c r="J18" s="62"/>
    </row>
    <row r="19" spans="1:10" x14ac:dyDescent="0.25">
      <c r="A19" s="6">
        <f t="shared" si="2"/>
        <v>13</v>
      </c>
      <c r="B19" s="14" t="s">
        <v>6</v>
      </c>
      <c r="C19" s="15">
        <f>D19+E19+F19+G19+H19+I19</f>
        <v>55258.758999999998</v>
      </c>
      <c r="D19" s="15">
        <f t="shared" ref="D19:I19" si="7">D21+D22+D23</f>
        <v>7832.8</v>
      </c>
      <c r="E19" s="15">
        <f t="shared" si="7"/>
        <v>7614.7999999999993</v>
      </c>
      <c r="F19" s="15">
        <f t="shared" si="7"/>
        <v>7533.2999999999993</v>
      </c>
      <c r="G19" s="15">
        <f t="shared" si="7"/>
        <v>11437.900000000001</v>
      </c>
      <c r="H19" s="15">
        <f t="shared" si="7"/>
        <v>10806.38</v>
      </c>
      <c r="I19" s="15">
        <f t="shared" si="7"/>
        <v>10033.579</v>
      </c>
      <c r="J19" s="21" t="s">
        <v>112</v>
      </c>
    </row>
    <row r="20" spans="1:10" x14ac:dyDescent="0.25">
      <c r="A20" s="6">
        <f t="shared" si="2"/>
        <v>14</v>
      </c>
      <c r="B20" s="14" t="s">
        <v>7</v>
      </c>
      <c r="C20" s="15">
        <f>D20+E20+F20+G20+H20+I20</f>
        <v>0</v>
      </c>
      <c r="D20" s="16"/>
      <c r="E20" s="16"/>
      <c r="F20" s="16"/>
      <c r="G20" s="16"/>
      <c r="H20" s="16"/>
      <c r="I20" s="16"/>
      <c r="J20" s="21" t="s">
        <v>112</v>
      </c>
    </row>
    <row r="21" spans="1:10" x14ac:dyDescent="0.25">
      <c r="A21" s="6">
        <f t="shared" si="2"/>
        <v>15</v>
      </c>
      <c r="B21" s="14" t="s">
        <v>1</v>
      </c>
      <c r="C21" s="15">
        <f t="shared" ref="C21:I21" si="8">C27</f>
        <v>16657.599999999999</v>
      </c>
      <c r="D21" s="17">
        <f t="shared" si="8"/>
        <v>2826.5</v>
      </c>
      <c r="E21" s="17">
        <f t="shared" si="8"/>
        <v>2898.7</v>
      </c>
      <c r="F21" s="17">
        <f t="shared" si="8"/>
        <v>2733.1</v>
      </c>
      <c r="G21" s="17">
        <f t="shared" si="8"/>
        <v>2733.1</v>
      </c>
      <c r="H21" s="17">
        <f t="shared" si="8"/>
        <v>2733.1</v>
      </c>
      <c r="I21" s="17">
        <f t="shared" si="8"/>
        <v>2733.1</v>
      </c>
      <c r="J21" s="21" t="s">
        <v>112</v>
      </c>
    </row>
    <row r="22" spans="1:10" x14ac:dyDescent="0.25">
      <c r="A22" s="6">
        <f t="shared" si="2"/>
        <v>16</v>
      </c>
      <c r="B22" s="14" t="s">
        <v>2</v>
      </c>
      <c r="C22" s="15">
        <f>D22+E22+F22+G22+H22+I22</f>
        <v>2151.8000000000002</v>
      </c>
      <c r="D22" s="10">
        <f t="shared" ref="D22:I23" si="9">D28</f>
        <v>373.5</v>
      </c>
      <c r="E22" s="17">
        <f t="shared" si="9"/>
        <v>96.199999999999989</v>
      </c>
      <c r="F22" s="17">
        <f t="shared" si="9"/>
        <v>100.3</v>
      </c>
      <c r="G22" s="17">
        <f t="shared" si="9"/>
        <v>527.20000000000005</v>
      </c>
      <c r="H22" s="17">
        <f t="shared" si="9"/>
        <v>527.29999999999995</v>
      </c>
      <c r="I22" s="17">
        <f t="shared" si="9"/>
        <v>527.29999999999995</v>
      </c>
      <c r="J22" s="21" t="s">
        <v>112</v>
      </c>
    </row>
    <row r="23" spans="1:10" x14ac:dyDescent="0.25">
      <c r="A23" s="6">
        <f t="shared" si="2"/>
        <v>17</v>
      </c>
      <c r="B23" s="14" t="s">
        <v>3</v>
      </c>
      <c r="C23" s="15">
        <f>D23+E23+F23+G23+H23+I23</f>
        <v>36449.358999999997</v>
      </c>
      <c r="D23" s="15">
        <f t="shared" si="9"/>
        <v>4632.8</v>
      </c>
      <c r="E23" s="15">
        <f t="shared" si="9"/>
        <v>4619.8999999999996</v>
      </c>
      <c r="F23" s="15">
        <f t="shared" si="9"/>
        <v>4699.8999999999996</v>
      </c>
      <c r="G23" s="15">
        <f t="shared" si="9"/>
        <v>8177.6</v>
      </c>
      <c r="H23" s="15">
        <f t="shared" si="9"/>
        <v>7545.98</v>
      </c>
      <c r="I23" s="15">
        <f t="shared" si="9"/>
        <v>6773.1790000000001</v>
      </c>
      <c r="J23" s="21" t="s">
        <v>112</v>
      </c>
    </row>
    <row r="24" spans="1:10" x14ac:dyDescent="0.25">
      <c r="A24" s="6">
        <f t="shared" si="2"/>
        <v>18</v>
      </c>
      <c r="B24" s="48" t="s">
        <v>8</v>
      </c>
      <c r="C24" s="49"/>
      <c r="D24" s="49"/>
      <c r="E24" s="49"/>
      <c r="F24" s="49"/>
      <c r="G24" s="49"/>
      <c r="H24" s="49"/>
      <c r="I24" s="49"/>
      <c r="J24" s="50"/>
    </row>
    <row r="25" spans="1:10" ht="30" x14ac:dyDescent="0.25">
      <c r="A25" s="6">
        <f t="shared" si="2"/>
        <v>19</v>
      </c>
      <c r="B25" s="14" t="s">
        <v>9</v>
      </c>
      <c r="C25" s="15">
        <f t="shared" ref="C25:I25" si="10">C27+C28+C29</f>
        <v>55258.758999999991</v>
      </c>
      <c r="D25" s="15">
        <f t="shared" si="10"/>
        <v>7832.8</v>
      </c>
      <c r="E25" s="15">
        <f t="shared" si="10"/>
        <v>7614.7999999999993</v>
      </c>
      <c r="F25" s="15">
        <f t="shared" si="10"/>
        <v>7533.2999999999993</v>
      </c>
      <c r="G25" s="15">
        <f t="shared" si="10"/>
        <v>11437.900000000001</v>
      </c>
      <c r="H25" s="15">
        <f t="shared" si="10"/>
        <v>10806.38</v>
      </c>
      <c r="I25" s="15">
        <f t="shared" si="10"/>
        <v>10033.579</v>
      </c>
      <c r="J25" s="21" t="s">
        <v>112</v>
      </c>
    </row>
    <row r="26" spans="1:10" x14ac:dyDescent="0.25">
      <c r="A26" s="6">
        <f t="shared" si="2"/>
        <v>20</v>
      </c>
      <c r="B26" s="14" t="s">
        <v>10</v>
      </c>
      <c r="C26" s="15"/>
      <c r="D26" s="16"/>
      <c r="E26" s="16"/>
      <c r="F26" s="16"/>
      <c r="G26" s="16"/>
      <c r="H26" s="16"/>
      <c r="I26" s="16"/>
      <c r="J26" s="21" t="s">
        <v>112</v>
      </c>
    </row>
    <row r="27" spans="1:10" x14ac:dyDescent="0.25">
      <c r="A27" s="6">
        <f t="shared" si="2"/>
        <v>21</v>
      </c>
      <c r="B27" s="14" t="s">
        <v>1</v>
      </c>
      <c r="C27" s="15">
        <f t="shared" ref="C27:I27" si="11">C43+C48</f>
        <v>16657.599999999999</v>
      </c>
      <c r="D27" s="17">
        <f t="shared" si="11"/>
        <v>2826.5</v>
      </c>
      <c r="E27" s="17">
        <f t="shared" si="11"/>
        <v>2898.7</v>
      </c>
      <c r="F27" s="17">
        <f t="shared" si="11"/>
        <v>2733.1</v>
      </c>
      <c r="G27" s="17">
        <f t="shared" si="11"/>
        <v>2733.1</v>
      </c>
      <c r="H27" s="17">
        <f t="shared" si="11"/>
        <v>2733.1</v>
      </c>
      <c r="I27" s="17">
        <f t="shared" si="11"/>
        <v>2733.1</v>
      </c>
      <c r="J27" s="21" t="s">
        <v>112</v>
      </c>
    </row>
    <row r="28" spans="1:10" x14ac:dyDescent="0.25">
      <c r="A28" s="6">
        <f t="shared" si="2"/>
        <v>22</v>
      </c>
      <c r="B28" s="14" t="s">
        <v>2</v>
      </c>
      <c r="C28" s="15">
        <f>C39+C41+C46</f>
        <v>2151.8000000000002</v>
      </c>
      <c r="D28" s="15">
        <f t="shared" ref="D28:I28" si="12">D39+D41+D46</f>
        <v>373.5</v>
      </c>
      <c r="E28" s="15">
        <f>E39+E41+E46</f>
        <v>96.199999999999989</v>
      </c>
      <c r="F28" s="15">
        <f t="shared" si="12"/>
        <v>100.3</v>
      </c>
      <c r="G28" s="15">
        <f t="shared" si="12"/>
        <v>527.20000000000005</v>
      </c>
      <c r="H28" s="15">
        <f t="shared" si="12"/>
        <v>527.29999999999995</v>
      </c>
      <c r="I28" s="15">
        <f t="shared" si="12"/>
        <v>527.29999999999995</v>
      </c>
      <c r="J28" s="21" t="s">
        <v>112</v>
      </c>
    </row>
    <row r="29" spans="1:10" x14ac:dyDescent="0.25">
      <c r="A29" s="6">
        <f t="shared" si="2"/>
        <v>23</v>
      </c>
      <c r="B29" s="14" t="s">
        <v>3</v>
      </c>
      <c r="C29" s="15">
        <f>D29+E29+F29+G29+H29+I29</f>
        <v>36449.358999999997</v>
      </c>
      <c r="D29" s="15">
        <f t="shared" ref="D29:I29" si="13">D31+D33+D35+D37+D45+D50+D52+D54</f>
        <v>4632.8</v>
      </c>
      <c r="E29" s="15">
        <f t="shared" si="13"/>
        <v>4619.8999999999996</v>
      </c>
      <c r="F29" s="15">
        <f t="shared" si="13"/>
        <v>4699.8999999999996</v>
      </c>
      <c r="G29" s="15">
        <f t="shared" si="13"/>
        <v>8177.6</v>
      </c>
      <c r="H29" s="15">
        <f t="shared" si="13"/>
        <v>7545.98</v>
      </c>
      <c r="I29" s="15">
        <f t="shared" si="13"/>
        <v>6773.1790000000001</v>
      </c>
      <c r="J29" s="21" t="s">
        <v>112</v>
      </c>
    </row>
    <row r="30" spans="1:10" ht="60" x14ac:dyDescent="0.25">
      <c r="A30" s="6">
        <f t="shared" si="2"/>
        <v>24</v>
      </c>
      <c r="B30" s="14" t="s">
        <v>80</v>
      </c>
      <c r="C30" s="15">
        <f>C31</f>
        <v>10555.9</v>
      </c>
      <c r="D30" s="15">
        <f t="shared" ref="D30:I30" si="14">D31</f>
        <v>740.5</v>
      </c>
      <c r="E30" s="15">
        <f t="shared" si="14"/>
        <v>746.5</v>
      </c>
      <c r="F30" s="15">
        <f t="shared" si="14"/>
        <v>784.9</v>
      </c>
      <c r="G30" s="15">
        <f t="shared" si="14"/>
        <v>3618</v>
      </c>
      <c r="H30" s="15">
        <f t="shared" si="14"/>
        <v>2810</v>
      </c>
      <c r="I30" s="15">
        <f t="shared" si="14"/>
        <v>1856</v>
      </c>
      <c r="J30" s="21">
        <v>3</v>
      </c>
    </row>
    <row r="31" spans="1:10" x14ac:dyDescent="0.25">
      <c r="A31" s="6">
        <f t="shared" si="2"/>
        <v>25</v>
      </c>
      <c r="B31" s="14" t="s">
        <v>3</v>
      </c>
      <c r="C31" s="15">
        <f t="shared" ref="C31:C51" si="15">D31+E31+F31+G31+H31+I31</f>
        <v>10555.9</v>
      </c>
      <c r="D31" s="17">
        <v>740.5</v>
      </c>
      <c r="E31" s="17">
        <v>746.5</v>
      </c>
      <c r="F31" s="17">
        <v>784.9</v>
      </c>
      <c r="G31" s="17">
        <v>3618</v>
      </c>
      <c r="H31" s="17">
        <v>2810</v>
      </c>
      <c r="I31" s="17">
        <v>1856</v>
      </c>
      <c r="J31" s="39" t="s">
        <v>112</v>
      </c>
    </row>
    <row r="32" spans="1:10" ht="90" x14ac:dyDescent="0.25">
      <c r="A32" s="6">
        <f t="shared" si="2"/>
        <v>26</v>
      </c>
      <c r="B32" s="14" t="s">
        <v>81</v>
      </c>
      <c r="C32" s="15">
        <f>D32+E32+F32+G32+H32+I32</f>
        <v>1324</v>
      </c>
      <c r="D32" s="17">
        <f>D33</f>
        <v>195</v>
      </c>
      <c r="E32" s="17">
        <f>E33</f>
        <v>195</v>
      </c>
      <c r="F32" s="17">
        <f>F33</f>
        <v>195</v>
      </c>
      <c r="G32" s="17">
        <v>235</v>
      </c>
      <c r="H32" s="17">
        <v>246</v>
      </c>
      <c r="I32" s="17">
        <v>258</v>
      </c>
      <c r="J32" s="21">
        <v>5</v>
      </c>
    </row>
    <row r="33" spans="1:10" x14ac:dyDescent="0.25">
      <c r="A33" s="6">
        <f t="shared" si="2"/>
        <v>27</v>
      </c>
      <c r="B33" s="14" t="s">
        <v>3</v>
      </c>
      <c r="C33" s="15">
        <f t="shared" si="15"/>
        <v>1324</v>
      </c>
      <c r="D33" s="17">
        <v>195</v>
      </c>
      <c r="E33" s="17">
        <v>195</v>
      </c>
      <c r="F33" s="17">
        <v>195</v>
      </c>
      <c r="G33" s="17">
        <v>235</v>
      </c>
      <c r="H33" s="17">
        <v>246</v>
      </c>
      <c r="I33" s="17">
        <v>258</v>
      </c>
      <c r="J33" s="39" t="s">
        <v>112</v>
      </c>
    </row>
    <row r="34" spans="1:10" ht="45" x14ac:dyDescent="0.25">
      <c r="A34" s="6">
        <f t="shared" si="2"/>
        <v>28</v>
      </c>
      <c r="B34" s="14" t="s">
        <v>82</v>
      </c>
      <c r="C34" s="15">
        <f t="shared" si="15"/>
        <v>14474.1</v>
      </c>
      <c r="D34" s="17">
        <f>D35</f>
        <v>2236.8000000000002</v>
      </c>
      <c r="E34" s="17">
        <f>E35</f>
        <v>2079.5</v>
      </c>
      <c r="F34" s="17">
        <f>F35</f>
        <v>2057.8000000000002</v>
      </c>
      <c r="G34" s="17">
        <v>2600</v>
      </c>
      <c r="H34" s="17">
        <v>2700</v>
      </c>
      <c r="I34" s="17">
        <v>2800</v>
      </c>
      <c r="J34" s="21">
        <v>9</v>
      </c>
    </row>
    <row r="35" spans="1:10" x14ac:dyDescent="0.25">
      <c r="A35" s="6">
        <f t="shared" si="2"/>
        <v>29</v>
      </c>
      <c r="B35" s="14" t="s">
        <v>3</v>
      </c>
      <c r="C35" s="15">
        <f t="shared" si="15"/>
        <v>14474.1</v>
      </c>
      <c r="D35" s="17">
        <v>2236.8000000000002</v>
      </c>
      <c r="E35" s="17">
        <v>2079.5</v>
      </c>
      <c r="F35" s="17">
        <v>2057.8000000000002</v>
      </c>
      <c r="G35" s="17">
        <v>2600</v>
      </c>
      <c r="H35" s="17">
        <v>2700</v>
      </c>
      <c r="I35" s="17">
        <v>2800</v>
      </c>
      <c r="J35" s="39" t="s">
        <v>112</v>
      </c>
    </row>
    <row r="36" spans="1:10" ht="90" x14ac:dyDescent="0.25">
      <c r="A36" s="6">
        <f t="shared" si="2"/>
        <v>30</v>
      </c>
      <c r="B36" s="14" t="s">
        <v>116</v>
      </c>
      <c r="C36" s="15">
        <f t="shared" si="15"/>
        <v>2451.6</v>
      </c>
      <c r="D36" s="15">
        <f>D37</f>
        <v>317.5</v>
      </c>
      <c r="E36" s="15">
        <f>E37</f>
        <v>385.9</v>
      </c>
      <c r="F36" s="15">
        <f>F37</f>
        <v>405.2</v>
      </c>
      <c r="G36" s="15">
        <v>426</v>
      </c>
      <c r="H36" s="15">
        <v>447</v>
      </c>
      <c r="I36" s="15">
        <v>470</v>
      </c>
      <c r="J36" s="21">
        <v>10</v>
      </c>
    </row>
    <row r="37" spans="1:10" x14ac:dyDescent="0.25">
      <c r="A37" s="6">
        <f t="shared" si="2"/>
        <v>31</v>
      </c>
      <c r="B37" s="14" t="s">
        <v>3</v>
      </c>
      <c r="C37" s="15">
        <f t="shared" si="15"/>
        <v>2451.6</v>
      </c>
      <c r="D37" s="15">
        <v>317.5</v>
      </c>
      <c r="E37" s="15">
        <v>385.9</v>
      </c>
      <c r="F37" s="15">
        <v>405.2</v>
      </c>
      <c r="G37" s="15">
        <v>426</v>
      </c>
      <c r="H37" s="15">
        <v>447</v>
      </c>
      <c r="I37" s="15">
        <v>470</v>
      </c>
      <c r="J37" s="39" t="s">
        <v>112</v>
      </c>
    </row>
    <row r="38" spans="1:10" ht="135" x14ac:dyDescent="0.25">
      <c r="A38" s="6">
        <f t="shared" si="2"/>
        <v>32</v>
      </c>
      <c r="B38" s="14" t="s">
        <v>93</v>
      </c>
      <c r="C38" s="17">
        <f t="shared" si="15"/>
        <v>0.6</v>
      </c>
      <c r="D38" s="17">
        <v>0.1</v>
      </c>
      <c r="E38" s="17">
        <v>0.1</v>
      </c>
      <c r="F38" s="17">
        <v>0.1</v>
      </c>
      <c r="G38" s="17">
        <v>0.1</v>
      </c>
      <c r="H38" s="17">
        <v>0.1</v>
      </c>
      <c r="I38" s="17">
        <v>0.1</v>
      </c>
      <c r="J38" s="21">
        <v>12</v>
      </c>
    </row>
    <row r="39" spans="1:10" x14ac:dyDescent="0.25">
      <c r="A39" s="6">
        <f t="shared" si="2"/>
        <v>33</v>
      </c>
      <c r="B39" s="14" t="s">
        <v>11</v>
      </c>
      <c r="C39" s="17">
        <f t="shared" si="15"/>
        <v>0.6</v>
      </c>
      <c r="D39" s="17">
        <v>0.1</v>
      </c>
      <c r="E39" s="17">
        <v>0.1</v>
      </c>
      <c r="F39" s="17">
        <v>0.1</v>
      </c>
      <c r="G39" s="17">
        <v>0.1</v>
      </c>
      <c r="H39" s="17">
        <v>0.1</v>
      </c>
      <c r="I39" s="17">
        <v>0.1</v>
      </c>
      <c r="J39" s="39" t="s">
        <v>112</v>
      </c>
    </row>
    <row r="40" spans="1:10" ht="75" x14ac:dyDescent="0.25">
      <c r="A40" s="6">
        <f t="shared" si="2"/>
        <v>34</v>
      </c>
      <c r="B40" s="14" t="s">
        <v>83</v>
      </c>
      <c r="C40" s="15">
        <f>D40+E40+F40+G40+H40+I40</f>
        <v>588.69999999999993</v>
      </c>
      <c r="D40" s="17">
        <f t="shared" ref="D40:I40" si="16">D41</f>
        <v>91.9</v>
      </c>
      <c r="E40" s="17">
        <f t="shared" si="16"/>
        <v>96.1</v>
      </c>
      <c r="F40" s="17">
        <f t="shared" si="16"/>
        <v>100.2</v>
      </c>
      <c r="G40" s="17">
        <f t="shared" si="16"/>
        <v>100.1</v>
      </c>
      <c r="H40" s="17">
        <f t="shared" si="16"/>
        <v>100.2</v>
      </c>
      <c r="I40" s="17">
        <f t="shared" si="16"/>
        <v>100.2</v>
      </c>
      <c r="J40" s="21">
        <v>12</v>
      </c>
    </row>
    <row r="41" spans="1:10" x14ac:dyDescent="0.25">
      <c r="A41" s="6">
        <f t="shared" si="2"/>
        <v>35</v>
      </c>
      <c r="B41" s="14" t="s">
        <v>11</v>
      </c>
      <c r="C41" s="15">
        <f t="shared" si="15"/>
        <v>588.69999999999993</v>
      </c>
      <c r="D41" s="17">
        <v>91.9</v>
      </c>
      <c r="E41" s="17">
        <v>96.1</v>
      </c>
      <c r="F41" s="17">
        <v>100.2</v>
      </c>
      <c r="G41" s="17">
        <v>100.1</v>
      </c>
      <c r="H41" s="17">
        <v>100.2</v>
      </c>
      <c r="I41" s="17">
        <v>100.2</v>
      </c>
      <c r="J41" s="21" t="s">
        <v>112</v>
      </c>
    </row>
    <row r="42" spans="1:10" ht="75" x14ac:dyDescent="0.25">
      <c r="A42" s="6">
        <f t="shared" si="2"/>
        <v>36</v>
      </c>
      <c r="B42" s="14" t="s">
        <v>84</v>
      </c>
      <c r="C42" s="15">
        <f>D42+E42+F42+G42+H42+I42</f>
        <v>16621.099999999999</v>
      </c>
      <c r="D42" s="17">
        <f t="shared" ref="D42:I42" si="17">D43</f>
        <v>2826.5</v>
      </c>
      <c r="E42" s="17">
        <f t="shared" si="17"/>
        <v>2862.2</v>
      </c>
      <c r="F42" s="17">
        <f t="shared" si="17"/>
        <v>2733.1</v>
      </c>
      <c r="G42" s="17">
        <f t="shared" si="17"/>
        <v>2733.1</v>
      </c>
      <c r="H42" s="17">
        <f t="shared" si="17"/>
        <v>2733.1</v>
      </c>
      <c r="I42" s="17">
        <f t="shared" si="17"/>
        <v>2733.1</v>
      </c>
      <c r="J42" s="21">
        <v>14</v>
      </c>
    </row>
    <row r="43" spans="1:10" x14ac:dyDescent="0.25">
      <c r="A43" s="6">
        <f t="shared" si="2"/>
        <v>37</v>
      </c>
      <c r="B43" s="14" t="s">
        <v>32</v>
      </c>
      <c r="C43" s="15">
        <f t="shared" si="15"/>
        <v>16621.099999999999</v>
      </c>
      <c r="D43" s="17">
        <v>2826.5</v>
      </c>
      <c r="E43" s="17">
        <v>2862.2</v>
      </c>
      <c r="F43" s="17">
        <v>2733.1</v>
      </c>
      <c r="G43" s="17">
        <v>2733.1</v>
      </c>
      <c r="H43" s="17">
        <v>2733.1</v>
      </c>
      <c r="I43" s="17">
        <v>2733.1</v>
      </c>
      <c r="J43" s="21" t="s">
        <v>112</v>
      </c>
    </row>
    <row r="44" spans="1:10" ht="60" x14ac:dyDescent="0.25">
      <c r="A44" s="6">
        <f t="shared" si="2"/>
        <v>38</v>
      </c>
      <c r="B44" s="14" t="s">
        <v>144</v>
      </c>
      <c r="C44" s="15">
        <f t="shared" si="15"/>
        <v>4065.5</v>
      </c>
      <c r="D44" s="17">
        <f t="shared" ref="D44:I44" si="18">D45+D46</f>
        <v>669.5</v>
      </c>
      <c r="E44" s="17">
        <f t="shared" si="18"/>
        <v>407</v>
      </c>
      <c r="F44" s="17">
        <f t="shared" si="18"/>
        <v>427</v>
      </c>
      <c r="G44" s="17">
        <f t="shared" si="18"/>
        <v>854</v>
      </c>
      <c r="H44" s="17">
        <f t="shared" si="18"/>
        <v>854</v>
      </c>
      <c r="I44" s="17">
        <f t="shared" si="18"/>
        <v>854</v>
      </c>
      <c r="J44" s="21">
        <v>6.7</v>
      </c>
    </row>
    <row r="45" spans="1:10" x14ac:dyDescent="0.25">
      <c r="A45" s="6">
        <f t="shared" si="2"/>
        <v>39</v>
      </c>
      <c r="B45" s="14" t="s">
        <v>33</v>
      </c>
      <c r="C45" s="15">
        <f t="shared" si="15"/>
        <v>2503</v>
      </c>
      <c r="D45" s="17">
        <v>388</v>
      </c>
      <c r="E45" s="17">
        <v>407</v>
      </c>
      <c r="F45" s="17">
        <v>427</v>
      </c>
      <c r="G45" s="17">
        <v>427</v>
      </c>
      <c r="H45" s="17">
        <v>427</v>
      </c>
      <c r="I45" s="17">
        <v>427</v>
      </c>
      <c r="J45" s="21" t="s">
        <v>112</v>
      </c>
    </row>
    <row r="46" spans="1:10" x14ac:dyDescent="0.25">
      <c r="A46" s="6">
        <f t="shared" si="2"/>
        <v>40</v>
      </c>
      <c r="B46" s="14" t="s">
        <v>11</v>
      </c>
      <c r="C46" s="15">
        <f t="shared" si="15"/>
        <v>1562.5</v>
      </c>
      <c r="D46" s="17">
        <v>281.5</v>
      </c>
      <c r="E46" s="17">
        <v>0</v>
      </c>
      <c r="F46" s="17">
        <v>0</v>
      </c>
      <c r="G46" s="17">
        <v>427</v>
      </c>
      <c r="H46" s="17">
        <v>427</v>
      </c>
      <c r="I46" s="17">
        <v>427</v>
      </c>
      <c r="J46" s="21" t="s">
        <v>112</v>
      </c>
    </row>
    <row r="47" spans="1:10" ht="95.25" customHeight="1" x14ac:dyDescent="0.25">
      <c r="A47" s="6">
        <f t="shared" si="2"/>
        <v>41</v>
      </c>
      <c r="B47" s="14" t="s">
        <v>85</v>
      </c>
      <c r="C47" s="15">
        <f t="shared" si="15"/>
        <v>36.5</v>
      </c>
      <c r="D47" s="17">
        <v>0</v>
      </c>
      <c r="E47" s="17">
        <f>E48</f>
        <v>36.5</v>
      </c>
      <c r="F47" s="17">
        <v>0</v>
      </c>
      <c r="G47" s="17">
        <v>0</v>
      </c>
      <c r="H47" s="17">
        <v>0</v>
      </c>
      <c r="I47" s="17">
        <v>0</v>
      </c>
      <c r="J47" s="21">
        <v>16</v>
      </c>
    </row>
    <row r="48" spans="1:10" ht="17.25" customHeight="1" x14ac:dyDescent="0.25">
      <c r="A48" s="6">
        <f t="shared" si="2"/>
        <v>42</v>
      </c>
      <c r="B48" s="14" t="s">
        <v>12</v>
      </c>
      <c r="C48" s="15">
        <f t="shared" si="15"/>
        <v>36.5</v>
      </c>
      <c r="D48" s="17">
        <v>0</v>
      </c>
      <c r="E48" s="17">
        <v>36.5</v>
      </c>
      <c r="F48" s="17">
        <v>0</v>
      </c>
      <c r="G48" s="17">
        <v>0</v>
      </c>
      <c r="H48" s="17">
        <v>0</v>
      </c>
      <c r="I48" s="17">
        <v>0</v>
      </c>
      <c r="J48" s="21" t="s">
        <v>112</v>
      </c>
    </row>
    <row r="49" spans="1:10" ht="45" customHeight="1" x14ac:dyDescent="0.25">
      <c r="A49" s="6">
        <f t="shared" si="2"/>
        <v>43</v>
      </c>
      <c r="B49" s="14" t="s">
        <v>86</v>
      </c>
      <c r="C49" s="15">
        <f t="shared" si="15"/>
        <v>0</v>
      </c>
      <c r="D49" s="17">
        <v>0</v>
      </c>
      <c r="E49" s="17">
        <f>E50</f>
        <v>0</v>
      </c>
      <c r="F49" s="17">
        <v>0</v>
      </c>
      <c r="G49" s="17">
        <v>0</v>
      </c>
      <c r="H49" s="17">
        <v>0</v>
      </c>
      <c r="I49" s="17">
        <v>0</v>
      </c>
      <c r="J49" s="21">
        <v>20</v>
      </c>
    </row>
    <row r="50" spans="1:10" x14ac:dyDescent="0.25">
      <c r="A50" s="6">
        <f t="shared" si="2"/>
        <v>44</v>
      </c>
      <c r="B50" s="14" t="s">
        <v>37</v>
      </c>
      <c r="C50" s="15">
        <f t="shared" si="15"/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21" t="s">
        <v>112</v>
      </c>
    </row>
    <row r="51" spans="1:10" ht="66.75" customHeight="1" x14ac:dyDescent="0.25">
      <c r="A51" s="6">
        <f t="shared" si="2"/>
        <v>45</v>
      </c>
      <c r="B51" s="4" t="s">
        <v>87</v>
      </c>
      <c r="C51" s="11">
        <f t="shared" si="15"/>
        <v>3172</v>
      </c>
      <c r="D51" s="10">
        <f>D52</f>
        <v>443</v>
      </c>
      <c r="E51" s="10">
        <v>494</v>
      </c>
      <c r="F51" s="10">
        <v>518</v>
      </c>
      <c r="G51" s="10">
        <v>544</v>
      </c>
      <c r="H51" s="10">
        <v>572</v>
      </c>
      <c r="I51" s="10">
        <v>601</v>
      </c>
      <c r="J51" s="42">
        <v>18</v>
      </c>
    </row>
    <row r="52" spans="1:10" x14ac:dyDescent="0.25">
      <c r="A52" s="6">
        <f t="shared" si="2"/>
        <v>46</v>
      </c>
      <c r="B52" s="14" t="s">
        <v>37</v>
      </c>
      <c r="C52" s="15">
        <f>D52+E52+F52+G52+H52+I52</f>
        <v>3172</v>
      </c>
      <c r="D52" s="17">
        <v>443</v>
      </c>
      <c r="E52" s="17">
        <v>494</v>
      </c>
      <c r="F52" s="17">
        <v>518</v>
      </c>
      <c r="G52" s="17">
        <v>544</v>
      </c>
      <c r="H52" s="17">
        <v>572</v>
      </c>
      <c r="I52" s="17">
        <v>601</v>
      </c>
      <c r="J52" s="21" t="s">
        <v>112</v>
      </c>
    </row>
    <row r="53" spans="1:10" ht="153.75" customHeight="1" x14ac:dyDescent="0.25">
      <c r="A53" s="6">
        <f t="shared" si="2"/>
        <v>47</v>
      </c>
      <c r="B53" s="14" t="s">
        <v>111</v>
      </c>
      <c r="C53" s="15">
        <f>C54</f>
        <v>1968.759</v>
      </c>
      <c r="D53" s="15">
        <f>D54</f>
        <v>312</v>
      </c>
      <c r="E53" s="15">
        <f>E54</f>
        <v>312</v>
      </c>
      <c r="F53" s="15">
        <f>F54</f>
        <v>312</v>
      </c>
      <c r="G53" s="15">
        <f t="shared" ref="G53:I54" si="19">F53*1.05</f>
        <v>327.60000000000002</v>
      </c>
      <c r="H53" s="15">
        <f t="shared" si="19"/>
        <v>343.98</v>
      </c>
      <c r="I53" s="15">
        <f t="shared" si="19"/>
        <v>361.17900000000003</v>
      </c>
      <c r="J53" s="21">
        <v>22</v>
      </c>
    </row>
    <row r="54" spans="1:10" x14ac:dyDescent="0.25">
      <c r="A54" s="6">
        <f t="shared" si="2"/>
        <v>48</v>
      </c>
      <c r="B54" s="14" t="s">
        <v>37</v>
      </c>
      <c r="C54" s="15">
        <f>D54+E54+F54+G54+H54+I54</f>
        <v>1968.759</v>
      </c>
      <c r="D54" s="15">
        <v>312</v>
      </c>
      <c r="E54" s="15">
        <v>312</v>
      </c>
      <c r="F54" s="15">
        <v>312</v>
      </c>
      <c r="G54" s="15">
        <f t="shared" si="19"/>
        <v>327.60000000000002</v>
      </c>
      <c r="H54" s="15">
        <f t="shared" si="19"/>
        <v>343.98</v>
      </c>
      <c r="I54" s="15">
        <f t="shared" si="19"/>
        <v>361.17900000000003</v>
      </c>
      <c r="J54" s="21" t="s">
        <v>112</v>
      </c>
    </row>
    <row r="55" spans="1:10" ht="16.5" customHeight="1" x14ac:dyDescent="0.25">
      <c r="A55" s="6">
        <f t="shared" si="2"/>
        <v>49</v>
      </c>
      <c r="B55" s="51" t="s">
        <v>59</v>
      </c>
      <c r="C55" s="61"/>
      <c r="D55" s="61"/>
      <c r="E55" s="61"/>
      <c r="F55" s="61"/>
      <c r="G55" s="61"/>
      <c r="H55" s="61"/>
      <c r="I55" s="61"/>
      <c r="J55" s="62"/>
    </row>
    <row r="56" spans="1:10" x14ac:dyDescent="0.25">
      <c r="A56" s="6">
        <f t="shared" si="2"/>
        <v>50</v>
      </c>
      <c r="B56" s="14" t="s">
        <v>6</v>
      </c>
      <c r="C56" s="15">
        <f>D56+E56+F56+G56+H56+I56</f>
        <v>1616886.8839999998</v>
      </c>
      <c r="D56" s="15">
        <f t="shared" ref="D56:I56" si="20">D58+D59+D60</f>
        <v>253526.5</v>
      </c>
      <c r="E56" s="15">
        <f t="shared" si="20"/>
        <v>258049.2</v>
      </c>
      <c r="F56" s="15">
        <f t="shared" si="20"/>
        <v>265770.59999999998</v>
      </c>
      <c r="G56" s="15">
        <f t="shared" si="20"/>
        <v>279609.52799999999</v>
      </c>
      <c r="H56" s="15">
        <f t="shared" si="20"/>
        <v>279878.52799999999</v>
      </c>
      <c r="I56" s="15">
        <f t="shared" si="20"/>
        <v>280052.52799999999</v>
      </c>
      <c r="J56" s="21" t="s">
        <v>112</v>
      </c>
    </row>
    <row r="57" spans="1:10" x14ac:dyDescent="0.25">
      <c r="A57" s="6">
        <f t="shared" si="2"/>
        <v>51</v>
      </c>
      <c r="B57" s="14" t="s">
        <v>7</v>
      </c>
      <c r="C57" s="15"/>
      <c r="D57" s="16"/>
      <c r="E57" s="16"/>
      <c r="F57" s="16"/>
      <c r="G57" s="16"/>
      <c r="H57" s="16"/>
      <c r="I57" s="16"/>
      <c r="J57" s="21" t="s">
        <v>112</v>
      </c>
    </row>
    <row r="58" spans="1:10" x14ac:dyDescent="0.25">
      <c r="A58" s="6">
        <f t="shared" si="2"/>
        <v>52</v>
      </c>
      <c r="B58" s="14" t="s">
        <v>13</v>
      </c>
      <c r="C58" s="15">
        <f>D58+E58+F58+G58+H58+I58</f>
        <v>255714</v>
      </c>
      <c r="D58" s="15">
        <f t="shared" ref="D58:I60" si="21">D64</f>
        <v>40664</v>
      </c>
      <c r="E58" s="15">
        <f t="shared" si="21"/>
        <v>41742</v>
      </c>
      <c r="F58" s="15">
        <f t="shared" si="21"/>
        <v>43327</v>
      </c>
      <c r="G58" s="15">
        <f t="shared" si="21"/>
        <v>43327</v>
      </c>
      <c r="H58" s="15">
        <f t="shared" si="21"/>
        <v>43327</v>
      </c>
      <c r="I58" s="15">
        <f t="shared" si="21"/>
        <v>43327</v>
      </c>
      <c r="J58" s="21" t="s">
        <v>112</v>
      </c>
    </row>
    <row r="59" spans="1:10" x14ac:dyDescent="0.25">
      <c r="A59" s="6">
        <f t="shared" si="2"/>
        <v>53</v>
      </c>
      <c r="B59" s="14" t="s">
        <v>2</v>
      </c>
      <c r="C59" s="15">
        <f>D59+E59+F59+G59+H59+I59</f>
        <v>1311653.5840000003</v>
      </c>
      <c r="D59" s="15">
        <f t="shared" si="21"/>
        <v>205388.9</v>
      </c>
      <c r="E59" s="15">
        <f t="shared" si="21"/>
        <v>208557</v>
      </c>
      <c r="F59" s="15">
        <f t="shared" si="21"/>
        <v>214163</v>
      </c>
      <c r="G59" s="15">
        <f t="shared" si="21"/>
        <v>227848.228</v>
      </c>
      <c r="H59" s="15">
        <f t="shared" si="21"/>
        <v>227848.228</v>
      </c>
      <c r="I59" s="15">
        <f t="shared" si="21"/>
        <v>227848.228</v>
      </c>
      <c r="J59" s="21" t="s">
        <v>112</v>
      </c>
    </row>
    <row r="60" spans="1:10" x14ac:dyDescent="0.25">
      <c r="A60" s="6">
        <f t="shared" si="2"/>
        <v>54</v>
      </c>
      <c r="B60" s="14" t="s">
        <v>3</v>
      </c>
      <c r="C60" s="15">
        <f>D60+E60+F60+G60+H60+I60</f>
        <v>49519.3</v>
      </c>
      <c r="D60" s="15">
        <f t="shared" si="21"/>
        <v>7473.6</v>
      </c>
      <c r="E60" s="15">
        <f t="shared" si="21"/>
        <v>7750.2</v>
      </c>
      <c r="F60" s="15">
        <f t="shared" si="21"/>
        <v>8280.6</v>
      </c>
      <c r="G60" s="15">
        <f t="shared" si="21"/>
        <v>8434.2999999999993</v>
      </c>
      <c r="H60" s="15">
        <f t="shared" si="21"/>
        <v>8703.2999999999993</v>
      </c>
      <c r="I60" s="15">
        <f t="shared" si="21"/>
        <v>8877.2999999999993</v>
      </c>
      <c r="J60" s="21" t="s">
        <v>112</v>
      </c>
    </row>
    <row r="61" spans="1:10" x14ac:dyDescent="0.25">
      <c r="A61" s="6">
        <f t="shared" si="2"/>
        <v>55</v>
      </c>
      <c r="B61" s="48" t="s">
        <v>14</v>
      </c>
      <c r="C61" s="49"/>
      <c r="D61" s="49"/>
      <c r="E61" s="49"/>
      <c r="F61" s="49"/>
      <c r="G61" s="49"/>
      <c r="H61" s="49"/>
      <c r="I61" s="49"/>
      <c r="J61" s="50"/>
    </row>
    <row r="62" spans="1:10" ht="30" x14ac:dyDescent="0.25">
      <c r="A62" s="6">
        <f t="shared" si="2"/>
        <v>56</v>
      </c>
      <c r="B62" s="14" t="s">
        <v>15</v>
      </c>
      <c r="C62" s="15">
        <f>D62+E62+F62+G62+H62+I62</f>
        <v>1616886.8839999998</v>
      </c>
      <c r="D62" s="15">
        <f t="shared" ref="D62:I62" si="22">D64+D65+D66</f>
        <v>253526.5</v>
      </c>
      <c r="E62" s="15">
        <f t="shared" si="22"/>
        <v>258049.2</v>
      </c>
      <c r="F62" s="15">
        <f t="shared" si="22"/>
        <v>265770.59999999998</v>
      </c>
      <c r="G62" s="15">
        <f t="shared" si="22"/>
        <v>279609.52799999999</v>
      </c>
      <c r="H62" s="15">
        <f t="shared" si="22"/>
        <v>279878.52799999999</v>
      </c>
      <c r="I62" s="15">
        <f t="shared" si="22"/>
        <v>280052.52799999999</v>
      </c>
      <c r="J62" s="21" t="s">
        <v>112</v>
      </c>
    </row>
    <row r="63" spans="1:10" x14ac:dyDescent="0.25">
      <c r="A63" s="6">
        <f t="shared" si="2"/>
        <v>57</v>
      </c>
      <c r="B63" s="14" t="s">
        <v>10</v>
      </c>
      <c r="C63" s="15"/>
      <c r="D63" s="16"/>
      <c r="E63" s="16"/>
      <c r="F63" s="16"/>
      <c r="G63" s="16"/>
      <c r="H63" s="16"/>
      <c r="I63" s="16"/>
      <c r="J63" s="21" t="s">
        <v>112</v>
      </c>
    </row>
    <row r="64" spans="1:10" x14ac:dyDescent="0.25">
      <c r="A64" s="6">
        <f t="shared" si="2"/>
        <v>58</v>
      </c>
      <c r="B64" s="14" t="s">
        <v>13</v>
      </c>
      <c r="C64" s="15">
        <f>C70</f>
        <v>255714</v>
      </c>
      <c r="D64" s="15">
        <f t="shared" ref="D64:I64" si="23">D70</f>
        <v>40664</v>
      </c>
      <c r="E64" s="15">
        <f t="shared" si="23"/>
        <v>41742</v>
      </c>
      <c r="F64" s="15">
        <f t="shared" si="23"/>
        <v>43327</v>
      </c>
      <c r="G64" s="15">
        <f t="shared" si="23"/>
        <v>43327</v>
      </c>
      <c r="H64" s="15">
        <f t="shared" si="23"/>
        <v>43327</v>
      </c>
      <c r="I64" s="15">
        <f t="shared" si="23"/>
        <v>43327</v>
      </c>
      <c r="J64" s="21" t="s">
        <v>112</v>
      </c>
    </row>
    <row r="65" spans="1:10" x14ac:dyDescent="0.25">
      <c r="A65" s="6">
        <f t="shared" si="2"/>
        <v>59</v>
      </c>
      <c r="B65" s="14" t="s">
        <v>2</v>
      </c>
      <c r="C65" s="15">
        <f t="shared" ref="C65:I65" si="24">C68+C72+C78+C84</f>
        <v>1311653.5839999998</v>
      </c>
      <c r="D65" s="15">
        <f t="shared" si="24"/>
        <v>205388.9</v>
      </c>
      <c r="E65" s="15">
        <f t="shared" si="24"/>
        <v>208557</v>
      </c>
      <c r="F65" s="15">
        <f t="shared" si="24"/>
        <v>214163</v>
      </c>
      <c r="G65" s="15">
        <f t="shared" si="24"/>
        <v>227848.228</v>
      </c>
      <c r="H65" s="15">
        <f t="shared" si="24"/>
        <v>227848.228</v>
      </c>
      <c r="I65" s="15">
        <f t="shared" si="24"/>
        <v>227848.228</v>
      </c>
      <c r="J65" s="21" t="s">
        <v>112</v>
      </c>
    </row>
    <row r="66" spans="1:10" x14ac:dyDescent="0.25">
      <c r="A66" s="6">
        <f t="shared" si="2"/>
        <v>60</v>
      </c>
      <c r="B66" s="14" t="s">
        <v>3</v>
      </c>
      <c r="C66" s="15">
        <f>D66+E66+F66+G66+H66+I66</f>
        <v>49519.3</v>
      </c>
      <c r="D66" s="15">
        <f t="shared" ref="D66:I66" si="25">D74+D76+D80+D82+D86+D88</f>
        <v>7473.6</v>
      </c>
      <c r="E66" s="15">
        <f t="shared" si="25"/>
        <v>7750.2</v>
      </c>
      <c r="F66" s="15">
        <f t="shared" si="25"/>
        <v>8280.6</v>
      </c>
      <c r="G66" s="15">
        <f t="shared" si="25"/>
        <v>8434.2999999999993</v>
      </c>
      <c r="H66" s="15">
        <f t="shared" si="25"/>
        <v>8703.2999999999993</v>
      </c>
      <c r="I66" s="15">
        <f t="shared" si="25"/>
        <v>8877.2999999999993</v>
      </c>
      <c r="J66" s="21" t="s">
        <v>112</v>
      </c>
    </row>
    <row r="67" spans="1:10" ht="245.25" customHeight="1" x14ac:dyDescent="0.25">
      <c r="A67" s="6">
        <f t="shared" si="2"/>
        <v>61</v>
      </c>
      <c r="B67" s="14" t="s">
        <v>117</v>
      </c>
      <c r="C67" s="15">
        <f t="shared" ref="C67:C88" si="26">D67+E67+F67+G67+H67+I67</f>
        <v>410498</v>
      </c>
      <c r="D67" s="15">
        <f t="shared" ref="D67:I67" si="27">D68</f>
        <v>62735</v>
      </c>
      <c r="E67" s="15">
        <f t="shared" si="27"/>
        <v>66499</v>
      </c>
      <c r="F67" s="15">
        <f t="shared" si="27"/>
        <v>70316</v>
      </c>
      <c r="G67" s="15">
        <f t="shared" si="27"/>
        <v>70316</v>
      </c>
      <c r="H67" s="15">
        <f t="shared" si="27"/>
        <v>70316</v>
      </c>
      <c r="I67" s="15">
        <f t="shared" si="27"/>
        <v>70316</v>
      </c>
      <c r="J67" s="40">
        <v>25</v>
      </c>
    </row>
    <row r="68" spans="1:10" x14ac:dyDescent="0.25">
      <c r="A68" s="6">
        <f t="shared" si="2"/>
        <v>62</v>
      </c>
      <c r="B68" s="14" t="s">
        <v>11</v>
      </c>
      <c r="C68" s="15">
        <f t="shared" si="26"/>
        <v>410498</v>
      </c>
      <c r="D68" s="15">
        <v>62735</v>
      </c>
      <c r="E68" s="15">
        <v>66499</v>
      </c>
      <c r="F68" s="15">
        <v>70316</v>
      </c>
      <c r="G68" s="15">
        <v>70316</v>
      </c>
      <c r="H68" s="15">
        <v>70316</v>
      </c>
      <c r="I68" s="15">
        <v>70316</v>
      </c>
      <c r="J68" s="21" t="s">
        <v>112</v>
      </c>
    </row>
    <row r="69" spans="1:10" ht="242.25" customHeight="1" x14ac:dyDescent="0.25">
      <c r="A69" s="6">
        <f t="shared" si="2"/>
        <v>63</v>
      </c>
      <c r="B69" s="14" t="s">
        <v>95</v>
      </c>
      <c r="C69" s="15">
        <f t="shared" si="26"/>
        <v>255714</v>
      </c>
      <c r="D69" s="15">
        <f t="shared" ref="D69:I69" si="28">D70</f>
        <v>40664</v>
      </c>
      <c r="E69" s="15">
        <f t="shared" si="28"/>
        <v>41742</v>
      </c>
      <c r="F69" s="15">
        <f t="shared" si="28"/>
        <v>43327</v>
      </c>
      <c r="G69" s="15">
        <f t="shared" si="28"/>
        <v>43327</v>
      </c>
      <c r="H69" s="15">
        <f t="shared" si="28"/>
        <v>43327</v>
      </c>
      <c r="I69" s="15">
        <f t="shared" si="28"/>
        <v>43327</v>
      </c>
      <c r="J69" s="40">
        <v>27</v>
      </c>
    </row>
    <row r="70" spans="1:10" x14ac:dyDescent="0.25">
      <c r="A70" s="6">
        <f t="shared" si="2"/>
        <v>64</v>
      </c>
      <c r="B70" s="14" t="s">
        <v>12</v>
      </c>
      <c r="C70" s="15">
        <f t="shared" si="26"/>
        <v>255714</v>
      </c>
      <c r="D70" s="15">
        <v>40664</v>
      </c>
      <c r="E70" s="15">
        <v>41742</v>
      </c>
      <c r="F70" s="15">
        <v>43327</v>
      </c>
      <c r="G70" s="15">
        <v>43327</v>
      </c>
      <c r="H70" s="15">
        <v>43327</v>
      </c>
      <c r="I70" s="15">
        <v>43327</v>
      </c>
      <c r="J70" s="21" t="s">
        <v>112</v>
      </c>
    </row>
    <row r="71" spans="1:10" ht="252.75" customHeight="1" x14ac:dyDescent="0.25">
      <c r="A71" s="6">
        <f t="shared" si="2"/>
        <v>65</v>
      </c>
      <c r="B71" s="14" t="s">
        <v>94</v>
      </c>
      <c r="C71" s="15">
        <f t="shared" si="26"/>
        <v>892272.68400000001</v>
      </c>
      <c r="D71" s="15">
        <f t="shared" ref="D71:I71" si="29">D72</f>
        <v>133771</v>
      </c>
      <c r="E71" s="15">
        <f t="shared" si="29"/>
        <v>142058</v>
      </c>
      <c r="F71" s="15">
        <f t="shared" si="29"/>
        <v>143847</v>
      </c>
      <c r="G71" s="15">
        <f t="shared" si="29"/>
        <v>157532.228</v>
      </c>
      <c r="H71" s="15">
        <f t="shared" si="29"/>
        <v>157532.228</v>
      </c>
      <c r="I71" s="15">
        <f t="shared" si="29"/>
        <v>157532.228</v>
      </c>
      <c r="J71" s="40">
        <v>27</v>
      </c>
    </row>
    <row r="72" spans="1:10" x14ac:dyDescent="0.25">
      <c r="A72" s="6">
        <f t="shared" si="2"/>
        <v>66</v>
      </c>
      <c r="B72" s="14" t="s">
        <v>11</v>
      </c>
      <c r="C72" s="15">
        <f t="shared" si="26"/>
        <v>892272.68400000001</v>
      </c>
      <c r="D72" s="15">
        <v>133771</v>
      </c>
      <c r="E72" s="15">
        <v>142058</v>
      </c>
      <c r="F72" s="15">
        <v>143847</v>
      </c>
      <c r="G72" s="15">
        <v>157532.228</v>
      </c>
      <c r="H72" s="15">
        <v>157532.228</v>
      </c>
      <c r="I72" s="15">
        <v>157532.228</v>
      </c>
      <c r="J72" s="15"/>
    </row>
    <row r="73" spans="1:10" ht="75" x14ac:dyDescent="0.25">
      <c r="A73" s="6">
        <f t="shared" ref="A73:A143" si="30">A72+1</f>
        <v>67</v>
      </c>
      <c r="B73" s="14" t="s">
        <v>145</v>
      </c>
      <c r="C73" s="15">
        <f t="shared" si="26"/>
        <v>1632</v>
      </c>
      <c r="D73" s="15">
        <v>272</v>
      </c>
      <c r="E73" s="15">
        <v>272</v>
      </c>
      <c r="F73" s="15">
        <v>272</v>
      </c>
      <c r="G73" s="15">
        <v>272</v>
      </c>
      <c r="H73" s="15">
        <v>272</v>
      </c>
      <c r="I73" s="15">
        <v>272</v>
      </c>
      <c r="J73" s="21">
        <v>29</v>
      </c>
    </row>
    <row r="74" spans="1:10" x14ac:dyDescent="0.25">
      <c r="A74" s="6">
        <f t="shared" si="30"/>
        <v>68</v>
      </c>
      <c r="B74" s="14" t="s">
        <v>3</v>
      </c>
      <c r="C74" s="15">
        <f t="shared" si="26"/>
        <v>1632</v>
      </c>
      <c r="D74" s="15">
        <v>272</v>
      </c>
      <c r="E74" s="15">
        <v>272</v>
      </c>
      <c r="F74" s="15">
        <v>272</v>
      </c>
      <c r="G74" s="15">
        <v>272</v>
      </c>
      <c r="H74" s="15">
        <v>272</v>
      </c>
      <c r="I74" s="15">
        <v>272</v>
      </c>
      <c r="J74" s="21" t="s">
        <v>112</v>
      </c>
    </row>
    <row r="75" spans="1:10" ht="90" x14ac:dyDescent="0.25">
      <c r="A75" s="6">
        <f t="shared" si="30"/>
        <v>69</v>
      </c>
      <c r="B75" s="14" t="s">
        <v>41</v>
      </c>
      <c r="C75" s="15">
        <f t="shared" si="26"/>
        <v>163.80000000000001</v>
      </c>
      <c r="D75" s="17">
        <f t="shared" ref="D75:I75" si="31">D76</f>
        <v>27.3</v>
      </c>
      <c r="E75" s="17">
        <f t="shared" si="31"/>
        <v>27.3</v>
      </c>
      <c r="F75" s="17">
        <f t="shared" si="31"/>
        <v>27.3</v>
      </c>
      <c r="G75" s="17">
        <f t="shared" si="31"/>
        <v>27.3</v>
      </c>
      <c r="H75" s="17">
        <f t="shared" si="31"/>
        <v>27.3</v>
      </c>
      <c r="I75" s="17">
        <f t="shared" si="31"/>
        <v>27.3</v>
      </c>
      <c r="J75" s="21">
        <v>29</v>
      </c>
    </row>
    <row r="76" spans="1:10" x14ac:dyDescent="0.25">
      <c r="A76" s="6">
        <f t="shared" si="30"/>
        <v>70</v>
      </c>
      <c r="B76" s="14" t="s">
        <v>3</v>
      </c>
      <c r="C76" s="15">
        <f t="shared" si="26"/>
        <v>163.80000000000001</v>
      </c>
      <c r="D76" s="17">
        <v>27.3</v>
      </c>
      <c r="E76" s="17">
        <v>27.3</v>
      </c>
      <c r="F76" s="17">
        <v>27.3</v>
      </c>
      <c r="G76" s="17">
        <v>27.3</v>
      </c>
      <c r="H76" s="17">
        <v>27.3</v>
      </c>
      <c r="I76" s="17">
        <v>27.3</v>
      </c>
      <c r="J76" s="21" t="s">
        <v>112</v>
      </c>
    </row>
    <row r="77" spans="1:10" ht="124.5" customHeight="1" x14ac:dyDescent="0.25">
      <c r="A77" s="6">
        <f t="shared" si="30"/>
        <v>71</v>
      </c>
      <c r="B77" s="18" t="s">
        <v>36</v>
      </c>
      <c r="C77" s="15">
        <f t="shared" si="26"/>
        <v>8882</v>
      </c>
      <c r="D77" s="15">
        <f t="shared" ref="D77:I77" si="32">D78</f>
        <v>8882</v>
      </c>
      <c r="E77" s="15">
        <f t="shared" si="32"/>
        <v>0</v>
      </c>
      <c r="F77" s="15">
        <f t="shared" si="32"/>
        <v>0</v>
      </c>
      <c r="G77" s="15">
        <f t="shared" si="32"/>
        <v>0</v>
      </c>
      <c r="H77" s="15">
        <f t="shared" si="32"/>
        <v>0</v>
      </c>
      <c r="I77" s="15">
        <f t="shared" si="32"/>
        <v>0</v>
      </c>
      <c r="J77" s="21">
        <v>31</v>
      </c>
    </row>
    <row r="78" spans="1:10" x14ac:dyDescent="0.25">
      <c r="A78" s="6">
        <f t="shared" si="30"/>
        <v>72</v>
      </c>
      <c r="B78" s="14" t="s">
        <v>11</v>
      </c>
      <c r="C78" s="15">
        <f t="shared" si="26"/>
        <v>8882</v>
      </c>
      <c r="D78" s="15">
        <v>8882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21" t="s">
        <v>112</v>
      </c>
    </row>
    <row r="79" spans="1:10" ht="60" x14ac:dyDescent="0.25">
      <c r="A79" s="6">
        <f t="shared" si="30"/>
        <v>73</v>
      </c>
      <c r="B79" s="14" t="s">
        <v>125</v>
      </c>
      <c r="C79" s="15">
        <f t="shared" si="26"/>
        <v>7799</v>
      </c>
      <c r="D79" s="17">
        <f>D80</f>
        <v>962</v>
      </c>
      <c r="E79" s="17">
        <f t="shared" ref="E79:I79" si="33">E80</f>
        <v>1237</v>
      </c>
      <c r="F79" s="17">
        <f t="shared" si="33"/>
        <v>1299</v>
      </c>
      <c r="G79" s="17">
        <f t="shared" si="33"/>
        <v>1364</v>
      </c>
      <c r="H79" s="17">
        <f t="shared" si="33"/>
        <v>1432</v>
      </c>
      <c r="I79" s="17">
        <f t="shared" si="33"/>
        <v>1505</v>
      </c>
      <c r="J79" s="21">
        <v>33</v>
      </c>
    </row>
    <row r="80" spans="1:10" ht="18" customHeight="1" x14ac:dyDescent="0.25">
      <c r="A80" s="6">
        <f t="shared" si="30"/>
        <v>74</v>
      </c>
      <c r="B80" s="4" t="s">
        <v>3</v>
      </c>
      <c r="C80" s="9">
        <f t="shared" si="26"/>
        <v>7799</v>
      </c>
      <c r="D80" s="10">
        <v>962</v>
      </c>
      <c r="E80" s="10">
        <v>1237</v>
      </c>
      <c r="F80" s="10">
        <v>1299</v>
      </c>
      <c r="G80" s="10">
        <v>1364</v>
      </c>
      <c r="H80" s="10">
        <v>1432</v>
      </c>
      <c r="I80" s="10">
        <v>1505</v>
      </c>
      <c r="J80" s="21" t="s">
        <v>112</v>
      </c>
    </row>
    <row r="81" spans="1:10" ht="135" x14ac:dyDescent="0.25">
      <c r="A81" s="6">
        <f t="shared" si="30"/>
        <v>75</v>
      </c>
      <c r="B81" s="14" t="s">
        <v>65</v>
      </c>
      <c r="C81" s="15">
        <f t="shared" si="26"/>
        <v>436.9</v>
      </c>
      <c r="D81" s="17">
        <f t="shared" ref="D81:I81" si="34">D82</f>
        <v>74.3</v>
      </c>
      <c r="E81" s="17">
        <f t="shared" si="34"/>
        <v>76.2</v>
      </c>
      <c r="F81" s="17">
        <f t="shared" si="34"/>
        <v>70.400000000000006</v>
      </c>
      <c r="G81" s="17">
        <f t="shared" si="34"/>
        <v>71</v>
      </c>
      <c r="H81" s="17">
        <f t="shared" si="34"/>
        <v>72</v>
      </c>
      <c r="I81" s="17">
        <f t="shared" si="34"/>
        <v>73</v>
      </c>
      <c r="J81" s="6">
        <v>35</v>
      </c>
    </row>
    <row r="82" spans="1:10" x14ac:dyDescent="0.25">
      <c r="A82" s="6">
        <f t="shared" si="30"/>
        <v>76</v>
      </c>
      <c r="B82" s="14" t="s">
        <v>3</v>
      </c>
      <c r="C82" s="15">
        <f t="shared" si="26"/>
        <v>436.9</v>
      </c>
      <c r="D82" s="17">
        <v>74.3</v>
      </c>
      <c r="E82" s="17">
        <v>76.2</v>
      </c>
      <c r="F82" s="17">
        <v>70.400000000000006</v>
      </c>
      <c r="G82" s="17">
        <v>71</v>
      </c>
      <c r="H82" s="17">
        <v>72</v>
      </c>
      <c r="I82" s="17">
        <v>73</v>
      </c>
      <c r="J82" s="21" t="s">
        <v>112</v>
      </c>
    </row>
    <row r="83" spans="1:10" ht="195" x14ac:dyDescent="0.25">
      <c r="A83" s="6">
        <f t="shared" si="30"/>
        <v>77</v>
      </c>
      <c r="B83" s="14" t="s">
        <v>66</v>
      </c>
      <c r="C83" s="15">
        <f t="shared" si="26"/>
        <v>0.9</v>
      </c>
      <c r="D83" s="17">
        <f t="shared" ref="D83:I83" si="35">D84</f>
        <v>0.9</v>
      </c>
      <c r="E83" s="17">
        <f t="shared" si="35"/>
        <v>0</v>
      </c>
      <c r="F83" s="17">
        <f t="shared" si="35"/>
        <v>0</v>
      </c>
      <c r="G83" s="17">
        <f t="shared" si="35"/>
        <v>0</v>
      </c>
      <c r="H83" s="17">
        <f t="shared" si="35"/>
        <v>0</v>
      </c>
      <c r="I83" s="17">
        <f t="shared" si="35"/>
        <v>0</v>
      </c>
      <c r="J83" s="6">
        <v>37</v>
      </c>
    </row>
    <row r="84" spans="1:10" ht="21" customHeight="1" x14ac:dyDescent="0.25">
      <c r="A84" s="6">
        <f t="shared" si="30"/>
        <v>78</v>
      </c>
      <c r="B84" s="4" t="s">
        <v>16</v>
      </c>
      <c r="C84" s="9">
        <f t="shared" si="26"/>
        <v>0.9</v>
      </c>
      <c r="D84" s="10">
        <v>0.9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21" t="s">
        <v>112</v>
      </c>
    </row>
    <row r="85" spans="1:10" ht="77.25" customHeight="1" x14ac:dyDescent="0.25">
      <c r="A85" s="6">
        <f t="shared" si="30"/>
        <v>79</v>
      </c>
      <c r="B85" s="14" t="s">
        <v>89</v>
      </c>
      <c r="C85" s="15">
        <f t="shared" si="26"/>
        <v>39487.599999999999</v>
      </c>
      <c r="D85" s="15">
        <f t="shared" ref="D85:I85" si="36">D86</f>
        <v>6138</v>
      </c>
      <c r="E85" s="15">
        <f t="shared" si="36"/>
        <v>6137.7</v>
      </c>
      <c r="F85" s="15">
        <f t="shared" si="36"/>
        <v>6611.9</v>
      </c>
      <c r="G85" s="15">
        <f t="shared" si="36"/>
        <v>6700</v>
      </c>
      <c r="H85" s="15">
        <f t="shared" si="36"/>
        <v>6900</v>
      </c>
      <c r="I85" s="15">
        <f t="shared" si="36"/>
        <v>7000</v>
      </c>
      <c r="J85" s="21">
        <v>29</v>
      </c>
    </row>
    <row r="86" spans="1:10" ht="19.5" customHeight="1" x14ac:dyDescent="0.25">
      <c r="A86" s="6">
        <f t="shared" si="30"/>
        <v>80</v>
      </c>
      <c r="B86" s="14" t="s">
        <v>3</v>
      </c>
      <c r="C86" s="15">
        <f t="shared" si="26"/>
        <v>39487.599999999999</v>
      </c>
      <c r="D86" s="15">
        <v>6138</v>
      </c>
      <c r="E86" s="15">
        <v>6137.7</v>
      </c>
      <c r="F86" s="15">
        <v>6611.9</v>
      </c>
      <c r="G86" s="15">
        <v>6700</v>
      </c>
      <c r="H86" s="15">
        <v>6900</v>
      </c>
      <c r="I86" s="15">
        <v>7000</v>
      </c>
      <c r="J86" s="21" t="s">
        <v>112</v>
      </c>
    </row>
    <row r="87" spans="1:10" ht="55.5" customHeight="1" x14ac:dyDescent="0.25">
      <c r="A87" s="6">
        <f t="shared" si="30"/>
        <v>81</v>
      </c>
      <c r="B87" s="14" t="s">
        <v>67</v>
      </c>
      <c r="C87" s="15">
        <f t="shared" si="26"/>
        <v>0</v>
      </c>
      <c r="D87" s="19">
        <f>D88</f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21">
        <v>39</v>
      </c>
    </row>
    <row r="88" spans="1:10" x14ac:dyDescent="0.25">
      <c r="A88" s="6">
        <f t="shared" si="30"/>
        <v>82</v>
      </c>
      <c r="B88" s="14" t="s">
        <v>3</v>
      </c>
      <c r="C88" s="15">
        <f t="shared" si="26"/>
        <v>0</v>
      </c>
      <c r="D88" s="19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21" t="s">
        <v>112</v>
      </c>
    </row>
    <row r="89" spans="1:10" x14ac:dyDescent="0.25">
      <c r="A89" s="6">
        <f t="shared" si="30"/>
        <v>83</v>
      </c>
      <c r="B89" s="51" t="s">
        <v>17</v>
      </c>
      <c r="C89" s="61"/>
      <c r="D89" s="61"/>
      <c r="E89" s="61"/>
      <c r="F89" s="61"/>
      <c r="G89" s="61"/>
      <c r="H89" s="61"/>
      <c r="I89" s="61"/>
      <c r="J89" s="62"/>
    </row>
    <row r="90" spans="1:10" x14ac:dyDescent="0.25">
      <c r="A90" s="6">
        <f>A89+1</f>
        <v>84</v>
      </c>
      <c r="B90" s="14" t="s">
        <v>18</v>
      </c>
      <c r="C90" s="15">
        <f>C92+C93+C91</f>
        <v>29303.899999999998</v>
      </c>
      <c r="D90" s="15">
        <f>D92+D93+D91</f>
        <v>12283.7</v>
      </c>
      <c r="E90" s="15">
        <f t="shared" ref="E90:I90" si="37">E92+E93+E91</f>
        <v>3213.9</v>
      </c>
      <c r="F90" s="15">
        <f t="shared" si="37"/>
        <v>3357.6000000000004</v>
      </c>
      <c r="G90" s="15">
        <f t="shared" si="37"/>
        <v>3559.7</v>
      </c>
      <c r="H90" s="15">
        <f t="shared" si="37"/>
        <v>3415</v>
      </c>
      <c r="I90" s="15">
        <f t="shared" si="37"/>
        <v>3474</v>
      </c>
      <c r="J90" s="21" t="s">
        <v>112</v>
      </c>
    </row>
    <row r="91" spans="1:10" x14ac:dyDescent="0.25">
      <c r="A91" s="6">
        <f>A90+1</f>
        <v>85</v>
      </c>
      <c r="B91" s="14" t="s">
        <v>25</v>
      </c>
      <c r="C91" s="15">
        <f>C103+C97</f>
        <v>6818</v>
      </c>
      <c r="D91" s="15">
        <f>D103+D97</f>
        <v>6818</v>
      </c>
      <c r="E91" s="15">
        <f t="shared" ref="E91:I91" si="38">E103+E97</f>
        <v>0</v>
      </c>
      <c r="F91" s="15">
        <f t="shared" si="38"/>
        <v>0</v>
      </c>
      <c r="G91" s="15">
        <f t="shared" si="38"/>
        <v>0</v>
      </c>
      <c r="H91" s="15">
        <f t="shared" si="38"/>
        <v>0</v>
      </c>
      <c r="I91" s="15">
        <f t="shared" si="38"/>
        <v>0</v>
      </c>
      <c r="J91" s="21"/>
    </row>
    <row r="92" spans="1:10" x14ac:dyDescent="0.25">
      <c r="A92" s="6">
        <f>A91+1</f>
        <v>86</v>
      </c>
      <c r="B92" s="14" t="s">
        <v>2</v>
      </c>
      <c r="C92" s="15">
        <f t="shared" ref="C92:I93" si="39">C98+C104</f>
        <v>111.6</v>
      </c>
      <c r="D92" s="15">
        <f t="shared" si="39"/>
        <v>111.6</v>
      </c>
      <c r="E92" s="15">
        <f t="shared" si="39"/>
        <v>0</v>
      </c>
      <c r="F92" s="15">
        <f t="shared" si="39"/>
        <v>0</v>
      </c>
      <c r="G92" s="15">
        <f t="shared" si="39"/>
        <v>0</v>
      </c>
      <c r="H92" s="15">
        <f t="shared" si="39"/>
        <v>0</v>
      </c>
      <c r="I92" s="15">
        <f t="shared" si="39"/>
        <v>0</v>
      </c>
      <c r="J92" s="21" t="s">
        <v>112</v>
      </c>
    </row>
    <row r="93" spans="1:10" x14ac:dyDescent="0.25">
      <c r="A93" s="6">
        <f t="shared" si="30"/>
        <v>87</v>
      </c>
      <c r="B93" s="14" t="s">
        <v>3</v>
      </c>
      <c r="C93" s="15">
        <f t="shared" si="39"/>
        <v>22374.3</v>
      </c>
      <c r="D93" s="15">
        <f t="shared" si="39"/>
        <v>5354.1</v>
      </c>
      <c r="E93" s="15">
        <f t="shared" si="39"/>
        <v>3213.9</v>
      </c>
      <c r="F93" s="15">
        <f t="shared" si="39"/>
        <v>3357.6000000000004</v>
      </c>
      <c r="G93" s="15">
        <f t="shared" si="39"/>
        <v>3559.7</v>
      </c>
      <c r="H93" s="15">
        <f t="shared" si="39"/>
        <v>3415</v>
      </c>
      <c r="I93" s="15">
        <f t="shared" si="39"/>
        <v>3474</v>
      </c>
      <c r="J93" s="21" t="s">
        <v>112</v>
      </c>
    </row>
    <row r="94" spans="1:10" x14ac:dyDescent="0.25">
      <c r="A94" s="6">
        <f t="shared" si="30"/>
        <v>88</v>
      </c>
      <c r="B94" s="48" t="s">
        <v>24</v>
      </c>
      <c r="C94" s="49"/>
      <c r="D94" s="49"/>
      <c r="E94" s="49"/>
      <c r="F94" s="49"/>
      <c r="G94" s="49"/>
      <c r="H94" s="49"/>
      <c r="I94" s="49"/>
      <c r="J94" s="50"/>
    </row>
    <row r="95" spans="1:10" ht="30" x14ac:dyDescent="0.25">
      <c r="A95" s="6">
        <f t="shared" si="30"/>
        <v>89</v>
      </c>
      <c r="B95" s="14" t="s">
        <v>47</v>
      </c>
      <c r="C95" s="20">
        <f t="shared" ref="C95:I95" si="40">C98+C99</f>
        <v>0</v>
      </c>
      <c r="D95" s="43">
        <f t="shared" si="40"/>
        <v>0</v>
      </c>
      <c r="E95" s="43">
        <f t="shared" si="40"/>
        <v>0</v>
      </c>
      <c r="F95" s="20">
        <f t="shared" si="40"/>
        <v>0</v>
      </c>
      <c r="G95" s="20">
        <f t="shared" si="40"/>
        <v>0</v>
      </c>
      <c r="H95" s="20">
        <f t="shared" si="40"/>
        <v>0</v>
      </c>
      <c r="I95" s="20">
        <f t="shared" si="40"/>
        <v>0</v>
      </c>
      <c r="J95" s="21" t="s">
        <v>112</v>
      </c>
    </row>
    <row r="96" spans="1:10" x14ac:dyDescent="0.25">
      <c r="A96" s="6">
        <f t="shared" si="30"/>
        <v>90</v>
      </c>
      <c r="B96" s="14" t="s">
        <v>10</v>
      </c>
      <c r="C96" s="20"/>
      <c r="D96" s="42"/>
      <c r="E96" s="42"/>
      <c r="F96" s="21"/>
      <c r="G96" s="21"/>
      <c r="H96" s="21"/>
      <c r="I96" s="21"/>
      <c r="J96" s="21" t="s">
        <v>112</v>
      </c>
    </row>
    <row r="97" spans="1:10" x14ac:dyDescent="0.25">
      <c r="A97" s="6">
        <f t="shared" si="30"/>
        <v>91</v>
      </c>
      <c r="B97" s="14" t="s">
        <v>25</v>
      </c>
      <c r="C97" s="20">
        <f>D97+E97+F97+G97+H97+I97</f>
        <v>0</v>
      </c>
      <c r="D97" s="47">
        <v>0</v>
      </c>
      <c r="E97" s="47">
        <v>0</v>
      </c>
      <c r="F97" s="39">
        <v>0</v>
      </c>
      <c r="G97" s="39">
        <v>0</v>
      </c>
      <c r="H97" s="39">
        <v>0</v>
      </c>
      <c r="I97" s="39">
        <v>0</v>
      </c>
      <c r="J97" s="21"/>
    </row>
    <row r="98" spans="1:10" x14ac:dyDescent="0.25">
      <c r="A98" s="6">
        <f t="shared" si="30"/>
        <v>92</v>
      </c>
      <c r="B98" s="14" t="s">
        <v>2</v>
      </c>
      <c r="C98" s="20">
        <f>D98+E98+F98+G98+H98+I98</f>
        <v>0</v>
      </c>
      <c r="D98" s="43">
        <v>0</v>
      </c>
      <c r="E98" s="43">
        <v>0</v>
      </c>
      <c r="F98" s="20">
        <v>0</v>
      </c>
      <c r="G98" s="20">
        <v>0</v>
      </c>
      <c r="H98" s="20">
        <v>0</v>
      </c>
      <c r="I98" s="20">
        <v>0</v>
      </c>
      <c r="J98" s="21" t="s">
        <v>112</v>
      </c>
    </row>
    <row r="99" spans="1:10" x14ac:dyDescent="0.25">
      <c r="A99" s="6">
        <f t="shared" si="30"/>
        <v>93</v>
      </c>
      <c r="B99" s="14" t="s">
        <v>3</v>
      </c>
      <c r="C99" s="20">
        <f>D99+E99+F99+G99+H99+I99</f>
        <v>0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1" t="s">
        <v>112</v>
      </c>
    </row>
    <row r="100" spans="1:10" x14ac:dyDescent="0.25">
      <c r="A100" s="6">
        <f t="shared" si="30"/>
        <v>94</v>
      </c>
      <c r="B100" s="70" t="s">
        <v>8</v>
      </c>
      <c r="C100" s="71"/>
      <c r="D100" s="71"/>
      <c r="E100" s="71"/>
      <c r="F100" s="71"/>
      <c r="G100" s="71"/>
      <c r="H100" s="71"/>
      <c r="I100" s="71"/>
      <c r="J100" s="72"/>
    </row>
    <row r="101" spans="1:10" ht="30" x14ac:dyDescent="0.25">
      <c r="A101" s="6">
        <f t="shared" si="30"/>
        <v>95</v>
      </c>
      <c r="B101" s="2" t="s">
        <v>15</v>
      </c>
      <c r="C101" s="9">
        <f>C104+C105+C103</f>
        <v>29303.899999999998</v>
      </c>
      <c r="D101" s="9">
        <f>D104+D105+D103</f>
        <v>12283.7</v>
      </c>
      <c r="E101" s="9">
        <f t="shared" ref="E101:I101" si="41">E104+E105+E103</f>
        <v>3213.9</v>
      </c>
      <c r="F101" s="9">
        <f t="shared" si="41"/>
        <v>3357.6000000000004</v>
      </c>
      <c r="G101" s="9">
        <f t="shared" si="41"/>
        <v>3559.7</v>
      </c>
      <c r="H101" s="9">
        <f t="shared" si="41"/>
        <v>3415</v>
      </c>
      <c r="I101" s="9">
        <f t="shared" si="41"/>
        <v>3474</v>
      </c>
      <c r="J101" s="21" t="s">
        <v>112</v>
      </c>
    </row>
    <row r="102" spans="1:10" x14ac:dyDescent="0.25">
      <c r="A102" s="6">
        <f t="shared" si="30"/>
        <v>96</v>
      </c>
      <c r="B102" s="2" t="s">
        <v>10</v>
      </c>
      <c r="C102" s="9"/>
      <c r="D102" s="1"/>
      <c r="E102" s="1"/>
      <c r="F102" s="1"/>
      <c r="G102" s="1"/>
      <c r="H102" s="1"/>
      <c r="I102" s="1"/>
      <c r="J102" s="21" t="s">
        <v>112</v>
      </c>
    </row>
    <row r="103" spans="1:10" x14ac:dyDescent="0.25">
      <c r="A103" s="6">
        <f t="shared" si="30"/>
        <v>97</v>
      </c>
      <c r="B103" s="2" t="s">
        <v>25</v>
      </c>
      <c r="C103" s="9">
        <f>C114</f>
        <v>6818</v>
      </c>
      <c r="D103" s="9">
        <f t="shared" ref="D103:I103" si="42">D114</f>
        <v>6818</v>
      </c>
      <c r="E103" s="9">
        <f t="shared" si="42"/>
        <v>0</v>
      </c>
      <c r="F103" s="9">
        <f t="shared" si="42"/>
        <v>0</v>
      </c>
      <c r="G103" s="9">
        <f t="shared" si="42"/>
        <v>0</v>
      </c>
      <c r="H103" s="9">
        <f t="shared" si="42"/>
        <v>0</v>
      </c>
      <c r="I103" s="9">
        <f t="shared" si="42"/>
        <v>0</v>
      </c>
      <c r="J103" s="21"/>
    </row>
    <row r="104" spans="1:10" x14ac:dyDescent="0.25">
      <c r="A104" s="6">
        <f t="shared" si="30"/>
        <v>98</v>
      </c>
      <c r="B104" s="2" t="s">
        <v>2</v>
      </c>
      <c r="C104" s="9">
        <f>C107+C115</f>
        <v>111.6</v>
      </c>
      <c r="D104" s="9">
        <f t="shared" ref="D104:I104" si="43">D107</f>
        <v>111.6</v>
      </c>
      <c r="E104" s="9">
        <f t="shared" si="43"/>
        <v>0</v>
      </c>
      <c r="F104" s="9">
        <f t="shared" si="43"/>
        <v>0</v>
      </c>
      <c r="G104" s="9">
        <f t="shared" si="43"/>
        <v>0</v>
      </c>
      <c r="H104" s="9">
        <f t="shared" si="43"/>
        <v>0</v>
      </c>
      <c r="I104" s="9">
        <f t="shared" si="43"/>
        <v>0</v>
      </c>
      <c r="J104" s="21" t="s">
        <v>112</v>
      </c>
    </row>
    <row r="105" spans="1:10" x14ac:dyDescent="0.25">
      <c r="A105" s="6">
        <f t="shared" si="30"/>
        <v>99</v>
      </c>
      <c r="B105" s="14" t="s">
        <v>3</v>
      </c>
      <c r="C105" s="15">
        <f>D105+E105+F105+G105+H105+I105</f>
        <v>22374.3</v>
      </c>
      <c r="D105" s="15">
        <f t="shared" ref="D105:I105" si="44">D108+D112+D110+D116</f>
        <v>5354.1</v>
      </c>
      <c r="E105" s="15">
        <f t="shared" si="44"/>
        <v>3213.9</v>
      </c>
      <c r="F105" s="15">
        <f t="shared" si="44"/>
        <v>3357.6000000000004</v>
      </c>
      <c r="G105" s="15">
        <f t="shared" si="44"/>
        <v>3559.7</v>
      </c>
      <c r="H105" s="15">
        <f t="shared" si="44"/>
        <v>3415</v>
      </c>
      <c r="I105" s="15">
        <f t="shared" si="44"/>
        <v>3474</v>
      </c>
      <c r="J105" s="21" t="s">
        <v>112</v>
      </c>
    </row>
    <row r="106" spans="1:10" ht="46.5" customHeight="1" x14ac:dyDescent="0.25">
      <c r="A106" s="6">
        <f t="shared" si="30"/>
        <v>100</v>
      </c>
      <c r="B106" s="14" t="s">
        <v>138</v>
      </c>
      <c r="C106" s="15">
        <f t="shared" ref="C106:I106" si="45">C107+C108</f>
        <v>6553.1</v>
      </c>
      <c r="D106" s="15">
        <f t="shared" si="45"/>
        <v>1000.4</v>
      </c>
      <c r="E106" s="15">
        <f t="shared" si="45"/>
        <v>1034.5</v>
      </c>
      <c r="F106" s="15">
        <f t="shared" si="45"/>
        <v>1086.2</v>
      </c>
      <c r="G106" s="15">
        <f t="shared" si="45"/>
        <v>1087</v>
      </c>
      <c r="H106" s="15">
        <f t="shared" si="45"/>
        <v>1143</v>
      </c>
      <c r="I106" s="15">
        <f t="shared" si="45"/>
        <v>1202</v>
      </c>
      <c r="J106" s="21" t="s">
        <v>126</v>
      </c>
    </row>
    <row r="107" spans="1:10" x14ac:dyDescent="0.25">
      <c r="A107" s="6">
        <f t="shared" si="30"/>
        <v>101</v>
      </c>
      <c r="B107" s="14" t="s">
        <v>11</v>
      </c>
      <c r="C107" s="15">
        <f>D107+E107+F107+G107+H107+I107</f>
        <v>111.6</v>
      </c>
      <c r="D107" s="17">
        <v>111.6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21" t="s">
        <v>112</v>
      </c>
    </row>
    <row r="108" spans="1:10" x14ac:dyDescent="0.25">
      <c r="A108" s="6">
        <f t="shared" si="30"/>
        <v>102</v>
      </c>
      <c r="B108" s="14" t="s">
        <v>3</v>
      </c>
      <c r="C108" s="15">
        <f>D108+E108+F108+G108+H108+I108</f>
        <v>6441.5</v>
      </c>
      <c r="D108" s="15">
        <v>888.8</v>
      </c>
      <c r="E108" s="15">
        <v>1034.5</v>
      </c>
      <c r="F108" s="15">
        <v>1086.2</v>
      </c>
      <c r="G108" s="22">
        <v>1087</v>
      </c>
      <c r="H108" s="22">
        <v>1143</v>
      </c>
      <c r="I108" s="22">
        <v>1202</v>
      </c>
      <c r="J108" s="21" t="s">
        <v>112</v>
      </c>
    </row>
    <row r="109" spans="1:10" ht="75" x14ac:dyDescent="0.25">
      <c r="A109" s="6">
        <f t="shared" si="30"/>
        <v>103</v>
      </c>
      <c r="B109" s="14" t="s">
        <v>118</v>
      </c>
      <c r="C109" s="15">
        <f>C110</f>
        <v>13332.4</v>
      </c>
      <c r="D109" s="15">
        <f t="shared" ref="D109:I111" si="46">D110</f>
        <v>2065.6</v>
      </c>
      <c r="E109" s="15">
        <f t="shared" si="46"/>
        <v>2179.4</v>
      </c>
      <c r="F109" s="15">
        <f t="shared" si="46"/>
        <v>2271.4</v>
      </c>
      <c r="G109" s="15">
        <f t="shared" si="46"/>
        <v>2272</v>
      </c>
      <c r="H109" s="15">
        <f t="shared" si="46"/>
        <v>2272</v>
      </c>
      <c r="I109" s="15">
        <f t="shared" si="46"/>
        <v>2272</v>
      </c>
      <c r="J109" s="21">
        <v>50</v>
      </c>
    </row>
    <row r="110" spans="1:10" x14ac:dyDescent="0.25">
      <c r="A110" s="6">
        <f t="shared" si="30"/>
        <v>104</v>
      </c>
      <c r="B110" s="14" t="s">
        <v>37</v>
      </c>
      <c r="C110" s="15">
        <f>D110+E110+F110+G110+H110+I110</f>
        <v>13332.4</v>
      </c>
      <c r="D110" s="15">
        <v>2065.6</v>
      </c>
      <c r="E110" s="15">
        <v>2179.4</v>
      </c>
      <c r="F110" s="15">
        <v>2271.4</v>
      </c>
      <c r="G110" s="15">
        <v>2272</v>
      </c>
      <c r="H110" s="15">
        <v>2272</v>
      </c>
      <c r="I110" s="15">
        <v>2272</v>
      </c>
      <c r="J110" s="21" t="s">
        <v>112</v>
      </c>
    </row>
    <row r="111" spans="1:10" ht="51" customHeight="1" x14ac:dyDescent="0.25">
      <c r="A111" s="6">
        <f t="shared" si="30"/>
        <v>105</v>
      </c>
      <c r="B111" s="14" t="s">
        <v>90</v>
      </c>
      <c r="C111" s="15">
        <f>C112</f>
        <v>544</v>
      </c>
      <c r="D111" s="15">
        <f t="shared" si="46"/>
        <v>343.3</v>
      </c>
      <c r="E111" s="15">
        <f t="shared" si="46"/>
        <v>0</v>
      </c>
      <c r="F111" s="15">
        <f t="shared" si="46"/>
        <v>0</v>
      </c>
      <c r="G111" s="15">
        <f t="shared" si="46"/>
        <v>200.7</v>
      </c>
      <c r="H111" s="15">
        <f t="shared" si="46"/>
        <v>0</v>
      </c>
      <c r="I111" s="15">
        <f t="shared" si="46"/>
        <v>0</v>
      </c>
      <c r="J111" s="21">
        <v>52</v>
      </c>
    </row>
    <row r="112" spans="1:10" ht="17.25" customHeight="1" x14ac:dyDescent="0.25">
      <c r="A112" s="6">
        <f t="shared" si="30"/>
        <v>106</v>
      </c>
      <c r="B112" s="14" t="s">
        <v>37</v>
      </c>
      <c r="C112" s="15">
        <f>D112+E112+F112+G112+H112+I112</f>
        <v>544</v>
      </c>
      <c r="D112" s="15">
        <v>343.3</v>
      </c>
      <c r="E112" s="15">
        <v>0</v>
      </c>
      <c r="F112" s="15">
        <v>0</v>
      </c>
      <c r="G112" s="15">
        <v>200.7</v>
      </c>
      <c r="H112" s="15">
        <v>0</v>
      </c>
      <c r="I112" s="15">
        <v>0</v>
      </c>
      <c r="J112" s="21" t="s">
        <v>112</v>
      </c>
    </row>
    <row r="113" spans="1:10" ht="90.75" customHeight="1" x14ac:dyDescent="0.25">
      <c r="A113" s="6">
        <f>A112+1</f>
        <v>107</v>
      </c>
      <c r="B113" s="14" t="s">
        <v>146</v>
      </c>
      <c r="C113" s="15">
        <f>C115+C116+C114</f>
        <v>8874.4</v>
      </c>
      <c r="D113" s="15">
        <f>D115+D116+D114</f>
        <v>8874.4</v>
      </c>
      <c r="E113" s="15">
        <f>E115+E116</f>
        <v>0</v>
      </c>
      <c r="F113" s="15">
        <f>F115+F116</f>
        <v>0</v>
      </c>
      <c r="G113" s="15">
        <f>G115+G116</f>
        <v>0</v>
      </c>
      <c r="H113" s="15">
        <f>H115+H116</f>
        <v>0</v>
      </c>
      <c r="I113" s="15">
        <f>I115+I116</f>
        <v>0</v>
      </c>
      <c r="J113" s="42" t="s">
        <v>139</v>
      </c>
    </row>
    <row r="114" spans="1:10" ht="15.75" customHeight="1" x14ac:dyDescent="0.25">
      <c r="A114" s="6">
        <v>105</v>
      </c>
      <c r="B114" s="14" t="s">
        <v>25</v>
      </c>
      <c r="C114" s="15">
        <f>D114+E114+F114+G114+H114+I114</f>
        <v>6818</v>
      </c>
      <c r="D114" s="17">
        <v>6818</v>
      </c>
      <c r="E114" s="17">
        <v>0</v>
      </c>
      <c r="F114" s="17">
        <v>0</v>
      </c>
      <c r="G114" s="17">
        <v>0</v>
      </c>
      <c r="H114" s="17">
        <v>0</v>
      </c>
      <c r="I114" s="17">
        <v>0</v>
      </c>
      <c r="J114" s="21" t="s">
        <v>112</v>
      </c>
    </row>
    <row r="115" spans="1:10" ht="17.25" customHeight="1" x14ac:dyDescent="0.25">
      <c r="A115" s="6">
        <v>106</v>
      </c>
      <c r="B115" s="14" t="s">
        <v>11</v>
      </c>
      <c r="C115" s="15">
        <f>D115+E115+F115+G115+H115+I115</f>
        <v>0</v>
      </c>
      <c r="D115" s="17">
        <v>0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  <c r="J115" s="21" t="s">
        <v>112</v>
      </c>
    </row>
    <row r="116" spans="1:10" ht="17.25" customHeight="1" x14ac:dyDescent="0.25">
      <c r="A116" s="6">
        <f>A115+1</f>
        <v>107</v>
      </c>
      <c r="B116" s="14" t="s">
        <v>3</v>
      </c>
      <c r="C116" s="15">
        <f>D116+E116+F116+G116+H116+I116</f>
        <v>2056.4</v>
      </c>
      <c r="D116" s="22">
        <v>2056.4</v>
      </c>
      <c r="E116" s="22">
        <v>0</v>
      </c>
      <c r="F116" s="22">
        <v>0</v>
      </c>
      <c r="G116" s="22">
        <v>0</v>
      </c>
      <c r="H116" s="22">
        <v>0</v>
      </c>
      <c r="I116" s="22">
        <v>0</v>
      </c>
      <c r="J116" s="21" t="s">
        <v>112</v>
      </c>
    </row>
    <row r="117" spans="1:10" ht="27.75" customHeight="1" x14ac:dyDescent="0.25">
      <c r="A117" s="6">
        <v>108</v>
      </c>
      <c r="B117" s="65" t="s">
        <v>91</v>
      </c>
      <c r="C117" s="66"/>
      <c r="D117" s="66"/>
      <c r="E117" s="66"/>
      <c r="F117" s="66"/>
      <c r="G117" s="66"/>
      <c r="H117" s="66"/>
      <c r="I117" s="66"/>
      <c r="J117" s="67"/>
    </row>
    <row r="118" spans="1:10" ht="15" customHeight="1" x14ac:dyDescent="0.25">
      <c r="A118" s="6">
        <f t="shared" si="30"/>
        <v>109</v>
      </c>
      <c r="B118" s="14" t="s">
        <v>6</v>
      </c>
      <c r="C118" s="23">
        <f t="shared" ref="C118:I118" si="47">C120+C121</f>
        <v>167767.29999999999</v>
      </c>
      <c r="D118" s="23">
        <f t="shared" si="47"/>
        <v>25734.1</v>
      </c>
      <c r="E118" s="23">
        <f t="shared" si="47"/>
        <v>31368.2</v>
      </c>
      <c r="F118" s="23">
        <f t="shared" si="47"/>
        <v>29427</v>
      </c>
      <c r="G118" s="23">
        <f t="shared" si="47"/>
        <v>25884</v>
      </c>
      <c r="H118" s="23">
        <f t="shared" si="47"/>
        <v>27101</v>
      </c>
      <c r="I118" s="23">
        <f t="shared" si="47"/>
        <v>28253</v>
      </c>
      <c r="J118" s="21" t="s">
        <v>112</v>
      </c>
    </row>
    <row r="119" spans="1:10" ht="13.5" customHeight="1" x14ac:dyDescent="0.25">
      <c r="A119" s="6">
        <f t="shared" si="30"/>
        <v>110</v>
      </c>
      <c r="B119" s="14" t="s">
        <v>7</v>
      </c>
      <c r="C119" s="23"/>
      <c r="D119" s="24"/>
      <c r="E119" s="24"/>
      <c r="F119" s="24"/>
      <c r="G119" s="24"/>
      <c r="H119" s="24"/>
      <c r="I119" s="24"/>
      <c r="J119" s="21" t="s">
        <v>112</v>
      </c>
    </row>
    <row r="120" spans="1:10" ht="20.25" customHeight="1" x14ac:dyDescent="0.25">
      <c r="A120" s="6">
        <f t="shared" si="30"/>
        <v>111</v>
      </c>
      <c r="B120" s="14" t="s">
        <v>2</v>
      </c>
      <c r="C120" s="23">
        <f>C124+C128</f>
        <v>0</v>
      </c>
      <c r="D120" s="23">
        <f t="shared" ref="C120:I121" si="48">D124+D128</f>
        <v>0</v>
      </c>
      <c r="E120" s="23">
        <f t="shared" si="48"/>
        <v>0</v>
      </c>
      <c r="F120" s="23">
        <f t="shared" si="48"/>
        <v>0</v>
      </c>
      <c r="G120" s="23">
        <f t="shared" si="48"/>
        <v>0</v>
      </c>
      <c r="H120" s="23">
        <f t="shared" si="48"/>
        <v>0</v>
      </c>
      <c r="I120" s="23">
        <f t="shared" si="48"/>
        <v>0</v>
      </c>
      <c r="J120" s="21" t="s">
        <v>112</v>
      </c>
    </row>
    <row r="121" spans="1:10" ht="19.5" customHeight="1" x14ac:dyDescent="0.25">
      <c r="A121" s="6">
        <f t="shared" si="30"/>
        <v>112</v>
      </c>
      <c r="B121" s="14" t="s">
        <v>3</v>
      </c>
      <c r="C121" s="23">
        <f t="shared" si="48"/>
        <v>167767.29999999999</v>
      </c>
      <c r="D121" s="23">
        <f t="shared" si="48"/>
        <v>25734.1</v>
      </c>
      <c r="E121" s="23">
        <f t="shared" si="48"/>
        <v>31368.2</v>
      </c>
      <c r="F121" s="23">
        <f t="shared" si="48"/>
        <v>29427</v>
      </c>
      <c r="G121" s="23">
        <f t="shared" si="48"/>
        <v>25884</v>
      </c>
      <c r="H121" s="23">
        <f t="shared" si="48"/>
        <v>27101</v>
      </c>
      <c r="I121" s="23">
        <f t="shared" si="48"/>
        <v>28253</v>
      </c>
      <c r="J121" s="21" t="s">
        <v>112</v>
      </c>
    </row>
    <row r="122" spans="1:10" ht="17.25" customHeight="1" x14ac:dyDescent="0.25">
      <c r="A122" s="6">
        <f t="shared" si="30"/>
        <v>113</v>
      </c>
      <c r="B122" s="68" t="s">
        <v>24</v>
      </c>
      <c r="C122" s="66"/>
      <c r="D122" s="66"/>
      <c r="E122" s="66"/>
      <c r="F122" s="66"/>
      <c r="G122" s="66"/>
      <c r="H122" s="66"/>
      <c r="I122" s="66"/>
      <c r="J122" s="67"/>
    </row>
    <row r="123" spans="1:10" s="3" customFormat="1" ht="29.25" customHeight="1" x14ac:dyDescent="0.25">
      <c r="A123" s="6">
        <f t="shared" si="30"/>
        <v>114</v>
      </c>
      <c r="B123" s="14" t="s">
        <v>27</v>
      </c>
      <c r="C123" s="23">
        <f>D123+E123+F123+G123+H123+I123</f>
        <v>26473.9</v>
      </c>
      <c r="D123" s="23">
        <f t="shared" ref="D123:I123" si="49">D124+D125</f>
        <v>6052.1</v>
      </c>
      <c r="E123" s="23">
        <f t="shared" si="49"/>
        <v>11008.2</v>
      </c>
      <c r="F123" s="23">
        <f t="shared" si="49"/>
        <v>9413.6</v>
      </c>
      <c r="G123" s="23">
        <f t="shared" si="49"/>
        <v>0</v>
      </c>
      <c r="H123" s="23">
        <f t="shared" si="49"/>
        <v>0</v>
      </c>
      <c r="I123" s="23">
        <f t="shared" si="49"/>
        <v>0</v>
      </c>
      <c r="J123" s="21">
        <v>59</v>
      </c>
    </row>
    <row r="124" spans="1:10" s="3" customFormat="1" ht="15.75" customHeight="1" x14ac:dyDescent="0.25">
      <c r="A124" s="6">
        <f t="shared" si="30"/>
        <v>115</v>
      </c>
      <c r="B124" s="14" t="s">
        <v>11</v>
      </c>
      <c r="C124" s="23">
        <f>D124+E124+F124+G124+H124+I124</f>
        <v>0</v>
      </c>
      <c r="D124" s="23">
        <v>0</v>
      </c>
      <c r="E124" s="23">
        <v>0</v>
      </c>
      <c r="F124" s="23">
        <v>0</v>
      </c>
      <c r="G124" s="23">
        <v>0</v>
      </c>
      <c r="H124" s="23">
        <v>0</v>
      </c>
      <c r="I124" s="23">
        <v>0</v>
      </c>
      <c r="J124" s="21" t="s">
        <v>112</v>
      </c>
    </row>
    <row r="125" spans="1:10" s="3" customFormat="1" ht="15.75" customHeight="1" x14ac:dyDescent="0.25">
      <c r="A125" s="6">
        <f t="shared" si="30"/>
        <v>116</v>
      </c>
      <c r="B125" s="14" t="s">
        <v>3</v>
      </c>
      <c r="C125" s="23">
        <f>D125+E125+F125+G125+H125+I125</f>
        <v>26473.9</v>
      </c>
      <c r="D125" s="23">
        <v>6052.1</v>
      </c>
      <c r="E125" s="23">
        <v>11008.2</v>
      </c>
      <c r="F125" s="23">
        <v>9413.6</v>
      </c>
      <c r="G125" s="23">
        <v>0</v>
      </c>
      <c r="H125" s="23">
        <v>0</v>
      </c>
      <c r="I125" s="23">
        <v>0</v>
      </c>
      <c r="J125" s="21" t="s">
        <v>112</v>
      </c>
    </row>
    <row r="126" spans="1:10" x14ac:dyDescent="0.25">
      <c r="A126" s="6">
        <f t="shared" si="30"/>
        <v>117</v>
      </c>
      <c r="B126" s="68" t="s">
        <v>8</v>
      </c>
      <c r="C126" s="66"/>
      <c r="D126" s="66"/>
      <c r="E126" s="66"/>
      <c r="F126" s="66"/>
      <c r="G126" s="66"/>
      <c r="H126" s="66"/>
      <c r="I126" s="66"/>
      <c r="J126" s="67"/>
    </row>
    <row r="127" spans="1:10" ht="30" x14ac:dyDescent="0.25">
      <c r="A127" s="6">
        <f t="shared" si="30"/>
        <v>118</v>
      </c>
      <c r="B127" s="14" t="s">
        <v>48</v>
      </c>
      <c r="C127" s="25">
        <f t="shared" ref="C127:I127" si="50">C128+C129</f>
        <v>141293.4</v>
      </c>
      <c r="D127" s="25">
        <f t="shared" si="50"/>
        <v>19682</v>
      </c>
      <c r="E127" s="25">
        <f t="shared" si="50"/>
        <v>20360</v>
      </c>
      <c r="F127" s="25">
        <f t="shared" si="50"/>
        <v>20013.399999999998</v>
      </c>
      <c r="G127" s="25">
        <f t="shared" si="50"/>
        <v>25884</v>
      </c>
      <c r="H127" s="25">
        <f t="shared" si="50"/>
        <v>27101</v>
      </c>
      <c r="I127" s="25">
        <f t="shared" si="50"/>
        <v>28253</v>
      </c>
      <c r="J127" s="21" t="s">
        <v>112</v>
      </c>
    </row>
    <row r="128" spans="1:10" x14ac:dyDescent="0.25">
      <c r="A128" s="6">
        <f t="shared" si="30"/>
        <v>119</v>
      </c>
      <c r="B128" s="14" t="s">
        <v>11</v>
      </c>
      <c r="C128" s="25">
        <f>D128+E128+F128+G128+H128+I128</f>
        <v>0</v>
      </c>
      <c r="D128" s="25">
        <f t="shared" ref="D128:I128" si="51">D136</f>
        <v>0</v>
      </c>
      <c r="E128" s="25">
        <f t="shared" si="51"/>
        <v>0</v>
      </c>
      <c r="F128" s="25">
        <f t="shared" si="51"/>
        <v>0</v>
      </c>
      <c r="G128" s="25">
        <f t="shared" si="51"/>
        <v>0</v>
      </c>
      <c r="H128" s="25">
        <f t="shared" si="51"/>
        <v>0</v>
      </c>
      <c r="I128" s="25">
        <f t="shared" si="51"/>
        <v>0</v>
      </c>
      <c r="J128" s="21" t="s">
        <v>112</v>
      </c>
    </row>
    <row r="129" spans="1:10" x14ac:dyDescent="0.25">
      <c r="A129" s="6">
        <f t="shared" si="30"/>
        <v>120</v>
      </c>
      <c r="B129" s="14" t="s">
        <v>3</v>
      </c>
      <c r="C129" s="25">
        <f>D129+E129+F129+G129+H129+I129</f>
        <v>141293.4</v>
      </c>
      <c r="D129" s="25">
        <f t="shared" ref="D129:I129" si="52">D131+D133+D135+D138+D140</f>
        <v>19682</v>
      </c>
      <c r="E129" s="25">
        <f t="shared" si="52"/>
        <v>20360</v>
      </c>
      <c r="F129" s="25">
        <f t="shared" si="52"/>
        <v>20013.399999999998</v>
      </c>
      <c r="G129" s="25">
        <f t="shared" si="52"/>
        <v>25884</v>
      </c>
      <c r="H129" s="25">
        <f t="shared" si="52"/>
        <v>27101</v>
      </c>
      <c r="I129" s="25">
        <f t="shared" si="52"/>
        <v>28253</v>
      </c>
      <c r="J129" s="21" t="s">
        <v>112</v>
      </c>
    </row>
    <row r="130" spans="1:10" ht="103.5" customHeight="1" x14ac:dyDescent="0.25">
      <c r="A130" s="6">
        <f t="shared" si="30"/>
        <v>121</v>
      </c>
      <c r="B130" s="14" t="s">
        <v>119</v>
      </c>
      <c r="C130" s="41">
        <f>C131</f>
        <v>94295.5</v>
      </c>
      <c r="D130" s="41">
        <f t="shared" ref="D130:I130" si="53">D131</f>
        <v>12472.8</v>
      </c>
      <c r="E130" s="41">
        <f t="shared" si="53"/>
        <v>12667.9</v>
      </c>
      <c r="F130" s="41">
        <f t="shared" si="53"/>
        <v>13246.8</v>
      </c>
      <c r="G130" s="41">
        <f t="shared" si="53"/>
        <v>17734</v>
      </c>
      <c r="H130" s="41">
        <f t="shared" si="53"/>
        <v>18621</v>
      </c>
      <c r="I130" s="41">
        <f t="shared" si="53"/>
        <v>19553</v>
      </c>
      <c r="J130" s="21" t="s">
        <v>127</v>
      </c>
    </row>
    <row r="131" spans="1:10" ht="13.5" customHeight="1" x14ac:dyDescent="0.25">
      <c r="A131" s="6">
        <f t="shared" si="30"/>
        <v>122</v>
      </c>
      <c r="B131" s="14" t="s">
        <v>3</v>
      </c>
      <c r="C131" s="25">
        <f>D131+E131+F131+G131+H131+I131</f>
        <v>94295.5</v>
      </c>
      <c r="D131" s="26">
        <v>12472.8</v>
      </c>
      <c r="E131" s="26">
        <v>12667.9</v>
      </c>
      <c r="F131" s="26">
        <v>13246.8</v>
      </c>
      <c r="G131" s="26">
        <v>17734</v>
      </c>
      <c r="H131" s="26">
        <v>18621</v>
      </c>
      <c r="I131" s="26">
        <v>19553</v>
      </c>
      <c r="J131" s="21" t="s">
        <v>112</v>
      </c>
    </row>
    <row r="132" spans="1:10" ht="60" x14ac:dyDescent="0.25">
      <c r="A132" s="6">
        <f t="shared" si="30"/>
        <v>123</v>
      </c>
      <c r="B132" s="14" t="s">
        <v>68</v>
      </c>
      <c r="C132" s="41">
        <f>D132+E132+F132+G132+H132+I132</f>
        <v>4350.3</v>
      </c>
      <c r="D132" s="15">
        <f t="shared" ref="D132:I132" si="54">D133</f>
        <v>685</v>
      </c>
      <c r="E132" s="15">
        <f t="shared" si="54"/>
        <v>845</v>
      </c>
      <c r="F132" s="15">
        <f t="shared" si="54"/>
        <v>270.3</v>
      </c>
      <c r="G132" s="15">
        <f t="shared" si="54"/>
        <v>850</v>
      </c>
      <c r="H132" s="15">
        <f t="shared" si="54"/>
        <v>850</v>
      </c>
      <c r="I132" s="15">
        <f t="shared" si="54"/>
        <v>850</v>
      </c>
      <c r="J132" s="21" t="s">
        <v>128</v>
      </c>
    </row>
    <row r="133" spans="1:10" x14ac:dyDescent="0.25">
      <c r="A133" s="6">
        <f t="shared" si="30"/>
        <v>124</v>
      </c>
      <c r="B133" s="14" t="s">
        <v>3</v>
      </c>
      <c r="C133" s="41">
        <f>D133+E133+F133+G133+H133+I133</f>
        <v>4350.3</v>
      </c>
      <c r="D133" s="15">
        <v>685</v>
      </c>
      <c r="E133" s="15">
        <v>845</v>
      </c>
      <c r="F133" s="15">
        <v>270.3</v>
      </c>
      <c r="G133" s="15">
        <v>850</v>
      </c>
      <c r="H133" s="15">
        <v>850</v>
      </c>
      <c r="I133" s="17">
        <v>850</v>
      </c>
      <c r="J133" s="21" t="s">
        <v>112</v>
      </c>
    </row>
    <row r="134" spans="1:10" ht="65.25" customHeight="1" x14ac:dyDescent="0.25">
      <c r="A134" s="6">
        <f t="shared" si="30"/>
        <v>125</v>
      </c>
      <c r="B134" s="14" t="s">
        <v>96</v>
      </c>
      <c r="C134" s="41">
        <f t="shared" ref="C134:I134" si="55">C135+C136</f>
        <v>3525.5</v>
      </c>
      <c r="D134" s="41">
        <f t="shared" si="55"/>
        <v>594.9</v>
      </c>
      <c r="E134" s="41">
        <f t="shared" si="55"/>
        <v>630.6</v>
      </c>
      <c r="F134" s="41">
        <f t="shared" si="55"/>
        <v>200</v>
      </c>
      <c r="G134" s="41">
        <f t="shared" si="55"/>
        <v>700</v>
      </c>
      <c r="H134" s="41">
        <f t="shared" si="55"/>
        <v>700</v>
      </c>
      <c r="I134" s="41">
        <f t="shared" si="55"/>
        <v>700</v>
      </c>
      <c r="J134" s="21">
        <v>72.73</v>
      </c>
    </row>
    <row r="135" spans="1:10" x14ac:dyDescent="0.25">
      <c r="A135" s="6">
        <f t="shared" si="30"/>
        <v>126</v>
      </c>
      <c r="B135" s="14" t="s">
        <v>3</v>
      </c>
      <c r="C135" s="25">
        <f>D135+E135+F135+G135+H135+I135</f>
        <v>3525.5</v>
      </c>
      <c r="D135" s="26">
        <v>594.9</v>
      </c>
      <c r="E135" s="26">
        <v>630.6</v>
      </c>
      <c r="F135" s="26">
        <v>200</v>
      </c>
      <c r="G135" s="26">
        <v>700</v>
      </c>
      <c r="H135" s="26">
        <v>700</v>
      </c>
      <c r="I135" s="26">
        <v>700</v>
      </c>
      <c r="J135" s="21" t="s">
        <v>112</v>
      </c>
    </row>
    <row r="136" spans="1:10" x14ac:dyDescent="0.25">
      <c r="A136" s="6">
        <f t="shared" si="30"/>
        <v>127</v>
      </c>
      <c r="B136" s="14" t="s">
        <v>11</v>
      </c>
      <c r="C136" s="25">
        <f>D136+E136+F136+G136+H136+I136</f>
        <v>0</v>
      </c>
      <c r="D136" s="26">
        <v>0</v>
      </c>
      <c r="E136" s="26">
        <v>0</v>
      </c>
      <c r="F136" s="26">
        <v>0</v>
      </c>
      <c r="G136" s="26">
        <v>0</v>
      </c>
      <c r="H136" s="26">
        <v>0</v>
      </c>
      <c r="I136" s="26">
        <v>0</v>
      </c>
      <c r="J136" s="21" t="s">
        <v>112</v>
      </c>
    </row>
    <row r="137" spans="1:10" ht="63.75" customHeight="1" x14ac:dyDescent="0.25">
      <c r="A137" s="6">
        <f t="shared" si="30"/>
        <v>128</v>
      </c>
      <c r="B137" s="14" t="s">
        <v>69</v>
      </c>
      <c r="C137" s="41">
        <f t="shared" ref="C137:I137" si="56">C138</f>
        <v>3500</v>
      </c>
      <c r="D137" s="15">
        <f t="shared" si="56"/>
        <v>600</v>
      </c>
      <c r="E137" s="15">
        <f t="shared" si="56"/>
        <v>510</v>
      </c>
      <c r="F137" s="15">
        <f t="shared" si="56"/>
        <v>510</v>
      </c>
      <c r="G137" s="15">
        <f t="shared" si="56"/>
        <v>600</v>
      </c>
      <c r="H137" s="15">
        <f t="shared" si="56"/>
        <v>630</v>
      </c>
      <c r="I137" s="15">
        <f t="shared" si="56"/>
        <v>650</v>
      </c>
      <c r="J137" s="21">
        <v>69</v>
      </c>
    </row>
    <row r="138" spans="1:10" x14ac:dyDescent="0.25">
      <c r="A138" s="6">
        <f t="shared" si="30"/>
        <v>129</v>
      </c>
      <c r="B138" s="14" t="s">
        <v>3</v>
      </c>
      <c r="C138" s="41">
        <f>D138+E138+F138+G138+H138+I138</f>
        <v>3500</v>
      </c>
      <c r="D138" s="15">
        <v>600</v>
      </c>
      <c r="E138" s="15">
        <v>510</v>
      </c>
      <c r="F138" s="15">
        <v>510</v>
      </c>
      <c r="G138" s="15">
        <v>600</v>
      </c>
      <c r="H138" s="15">
        <v>630</v>
      </c>
      <c r="I138" s="15">
        <v>650</v>
      </c>
      <c r="J138" s="21" t="s">
        <v>112</v>
      </c>
    </row>
    <row r="139" spans="1:10" ht="36" customHeight="1" x14ac:dyDescent="0.25">
      <c r="A139" s="6">
        <f t="shared" si="30"/>
        <v>130</v>
      </c>
      <c r="B139" s="14" t="s">
        <v>70</v>
      </c>
      <c r="C139" s="41">
        <f>C140</f>
        <v>35622.1</v>
      </c>
      <c r="D139" s="41">
        <f t="shared" ref="D139:I139" si="57">D140</f>
        <v>5329.3</v>
      </c>
      <c r="E139" s="41">
        <f t="shared" si="57"/>
        <v>5706.5</v>
      </c>
      <c r="F139" s="41">
        <f t="shared" si="57"/>
        <v>5786.3</v>
      </c>
      <c r="G139" s="41">
        <f t="shared" si="57"/>
        <v>6000</v>
      </c>
      <c r="H139" s="41">
        <f t="shared" si="57"/>
        <v>6300</v>
      </c>
      <c r="I139" s="41">
        <f t="shared" si="57"/>
        <v>6500</v>
      </c>
      <c r="J139" s="40" t="s">
        <v>129</v>
      </c>
    </row>
    <row r="140" spans="1:10" x14ac:dyDescent="0.25">
      <c r="A140" s="6">
        <f t="shared" si="30"/>
        <v>131</v>
      </c>
      <c r="B140" s="14" t="s">
        <v>37</v>
      </c>
      <c r="C140" s="25">
        <f>D140+E140+F140+G140+H140+I140</f>
        <v>35622.1</v>
      </c>
      <c r="D140" s="15">
        <v>5329.3</v>
      </c>
      <c r="E140" s="15">
        <v>5706.5</v>
      </c>
      <c r="F140" s="15">
        <v>5786.3</v>
      </c>
      <c r="G140" s="15">
        <v>6000</v>
      </c>
      <c r="H140" s="15">
        <v>6300</v>
      </c>
      <c r="I140" s="15">
        <v>6500</v>
      </c>
      <c r="J140" s="21" t="s">
        <v>112</v>
      </c>
    </row>
    <row r="141" spans="1:10" ht="37.5" customHeight="1" x14ac:dyDescent="0.25">
      <c r="A141" s="6">
        <f t="shared" si="30"/>
        <v>132</v>
      </c>
      <c r="B141" s="63" t="s">
        <v>28</v>
      </c>
      <c r="C141" s="63"/>
      <c r="D141" s="63"/>
      <c r="E141" s="63"/>
      <c r="F141" s="63"/>
      <c r="G141" s="63"/>
      <c r="H141" s="63"/>
      <c r="I141" s="63"/>
      <c r="J141" s="63"/>
    </row>
    <row r="142" spans="1:10" x14ac:dyDescent="0.25">
      <c r="A142" s="6">
        <f t="shared" si="30"/>
        <v>133</v>
      </c>
      <c r="B142" s="14" t="s">
        <v>6</v>
      </c>
      <c r="C142" s="15">
        <f>C144+C145</f>
        <v>219498.63999999998</v>
      </c>
      <c r="D142" s="15">
        <f t="shared" ref="D142:I142" si="58">D145</f>
        <v>29109.3</v>
      </c>
      <c r="E142" s="15">
        <f t="shared" si="58"/>
        <v>28246.300000000003</v>
      </c>
      <c r="F142" s="15">
        <f t="shared" si="58"/>
        <v>30480.7</v>
      </c>
      <c r="G142" s="15">
        <f t="shared" si="58"/>
        <v>43247.83</v>
      </c>
      <c r="H142" s="15">
        <f t="shared" si="58"/>
        <v>43881.42</v>
      </c>
      <c r="I142" s="15">
        <f t="shared" si="58"/>
        <v>44533.09</v>
      </c>
      <c r="J142" s="21" t="s">
        <v>112</v>
      </c>
    </row>
    <row r="143" spans="1:10" x14ac:dyDescent="0.25">
      <c r="A143" s="6">
        <f t="shared" si="30"/>
        <v>134</v>
      </c>
      <c r="B143" s="14" t="s">
        <v>7</v>
      </c>
      <c r="C143" s="15"/>
      <c r="D143" s="16"/>
      <c r="E143" s="16"/>
      <c r="F143" s="16"/>
      <c r="G143" s="16"/>
      <c r="H143" s="16"/>
      <c r="I143" s="16"/>
      <c r="J143" s="21" t="s">
        <v>112</v>
      </c>
    </row>
    <row r="144" spans="1:10" x14ac:dyDescent="0.25">
      <c r="A144" s="6">
        <f t="shared" ref="A144:A203" si="59">A143+1</f>
        <v>135</v>
      </c>
      <c r="B144" s="14" t="s">
        <v>16</v>
      </c>
      <c r="C144" s="15">
        <f>C149</f>
        <v>0</v>
      </c>
      <c r="D144" s="15">
        <f t="shared" ref="D144:I144" si="60">D149</f>
        <v>0</v>
      </c>
      <c r="E144" s="15">
        <f t="shared" si="60"/>
        <v>0</v>
      </c>
      <c r="F144" s="15">
        <f t="shared" si="60"/>
        <v>0</v>
      </c>
      <c r="G144" s="15">
        <f t="shared" si="60"/>
        <v>0</v>
      </c>
      <c r="H144" s="15">
        <f t="shared" si="60"/>
        <v>0</v>
      </c>
      <c r="I144" s="15">
        <f t="shared" si="60"/>
        <v>0</v>
      </c>
      <c r="J144" s="21" t="s">
        <v>112</v>
      </c>
    </row>
    <row r="145" spans="1:10" x14ac:dyDescent="0.25">
      <c r="A145" s="6">
        <f t="shared" si="59"/>
        <v>136</v>
      </c>
      <c r="B145" s="14" t="s">
        <v>3</v>
      </c>
      <c r="C145" s="15">
        <f>C150+C154</f>
        <v>219498.63999999998</v>
      </c>
      <c r="D145" s="15">
        <f t="shared" ref="D145:I145" si="61">D150+D154</f>
        <v>29109.3</v>
      </c>
      <c r="E145" s="15">
        <f t="shared" si="61"/>
        <v>28246.300000000003</v>
      </c>
      <c r="F145" s="15">
        <f t="shared" si="61"/>
        <v>30480.7</v>
      </c>
      <c r="G145" s="15">
        <f t="shared" si="61"/>
        <v>43247.83</v>
      </c>
      <c r="H145" s="15">
        <f t="shared" si="61"/>
        <v>43881.42</v>
      </c>
      <c r="I145" s="15">
        <f t="shared" si="61"/>
        <v>44533.09</v>
      </c>
      <c r="J145" s="21" t="s">
        <v>112</v>
      </c>
    </row>
    <row r="146" spans="1:10" x14ac:dyDescent="0.25">
      <c r="A146" s="6">
        <f t="shared" si="59"/>
        <v>137</v>
      </c>
      <c r="B146" s="68" t="s">
        <v>24</v>
      </c>
      <c r="C146" s="66"/>
      <c r="D146" s="66"/>
      <c r="E146" s="66"/>
      <c r="F146" s="66"/>
      <c r="G146" s="66"/>
      <c r="H146" s="66"/>
      <c r="I146" s="66"/>
      <c r="J146" s="67"/>
    </row>
    <row r="147" spans="1:10" ht="30" x14ac:dyDescent="0.25">
      <c r="A147" s="6">
        <f t="shared" si="59"/>
        <v>138</v>
      </c>
      <c r="B147" s="14" t="s">
        <v>27</v>
      </c>
      <c r="C147" s="15">
        <f>C148+C149+C150</f>
        <v>1947</v>
      </c>
      <c r="D147" s="15">
        <f t="shared" ref="D147:I147" si="62">D148+D149+D150</f>
        <v>1947</v>
      </c>
      <c r="E147" s="15">
        <f t="shared" si="62"/>
        <v>0</v>
      </c>
      <c r="F147" s="15">
        <f t="shared" si="62"/>
        <v>0</v>
      </c>
      <c r="G147" s="15">
        <f t="shared" si="62"/>
        <v>0</v>
      </c>
      <c r="H147" s="15">
        <f t="shared" si="62"/>
        <v>0</v>
      </c>
      <c r="I147" s="15">
        <f t="shared" si="62"/>
        <v>0</v>
      </c>
      <c r="J147" s="21" t="s">
        <v>112</v>
      </c>
    </row>
    <row r="148" spans="1:10" x14ac:dyDescent="0.25">
      <c r="A148" s="6">
        <f t="shared" si="59"/>
        <v>139</v>
      </c>
      <c r="B148" s="14" t="s">
        <v>25</v>
      </c>
      <c r="C148" s="15">
        <f>D148+E148+F148+G148+H148+I148</f>
        <v>0</v>
      </c>
      <c r="D148" s="15">
        <v>0</v>
      </c>
      <c r="E148" s="15">
        <v>0</v>
      </c>
      <c r="F148" s="15">
        <v>0</v>
      </c>
      <c r="G148" s="15">
        <v>0</v>
      </c>
      <c r="H148" s="15">
        <v>0</v>
      </c>
      <c r="I148" s="15">
        <v>0</v>
      </c>
      <c r="J148" s="21" t="s">
        <v>112</v>
      </c>
    </row>
    <row r="149" spans="1:10" x14ac:dyDescent="0.25">
      <c r="A149" s="6">
        <f t="shared" si="59"/>
        <v>140</v>
      </c>
      <c r="B149" s="14" t="s">
        <v>11</v>
      </c>
      <c r="C149" s="15">
        <f>D149+E149+F149+G149+H149+I149</f>
        <v>0</v>
      </c>
      <c r="D149" s="15">
        <v>0</v>
      </c>
      <c r="E149" s="15">
        <v>0</v>
      </c>
      <c r="F149" s="15">
        <v>0</v>
      </c>
      <c r="G149" s="15">
        <v>0</v>
      </c>
      <c r="H149" s="15">
        <v>0</v>
      </c>
      <c r="I149" s="15">
        <v>0</v>
      </c>
      <c r="J149" s="21" t="s">
        <v>112</v>
      </c>
    </row>
    <row r="150" spans="1:10" s="3" customFormat="1" ht="18" customHeight="1" x14ac:dyDescent="0.25">
      <c r="A150" s="6">
        <f t="shared" si="59"/>
        <v>141</v>
      </c>
      <c r="B150" s="14" t="s">
        <v>3</v>
      </c>
      <c r="C150" s="15">
        <f>D150+E150+F150+G150+H150+I150</f>
        <v>1947</v>
      </c>
      <c r="D150" s="26">
        <v>1947</v>
      </c>
      <c r="E150" s="26">
        <v>0</v>
      </c>
      <c r="F150" s="26">
        <v>0</v>
      </c>
      <c r="G150" s="26">
        <v>0</v>
      </c>
      <c r="H150" s="26">
        <v>0</v>
      </c>
      <c r="I150" s="26">
        <v>0</v>
      </c>
      <c r="J150" s="21" t="s">
        <v>112</v>
      </c>
    </row>
    <row r="151" spans="1:10" x14ac:dyDescent="0.25">
      <c r="A151" s="6">
        <f t="shared" si="59"/>
        <v>142</v>
      </c>
      <c r="B151" s="48" t="s">
        <v>14</v>
      </c>
      <c r="C151" s="49"/>
      <c r="D151" s="49"/>
      <c r="E151" s="49"/>
      <c r="F151" s="49"/>
      <c r="G151" s="49"/>
      <c r="H151" s="49"/>
      <c r="I151" s="49"/>
      <c r="J151" s="50"/>
    </row>
    <row r="152" spans="1:10" ht="22.5" customHeight="1" x14ac:dyDescent="0.25">
      <c r="A152" s="6">
        <f t="shared" si="59"/>
        <v>143</v>
      </c>
      <c r="B152" s="14" t="s">
        <v>15</v>
      </c>
      <c r="C152" s="15">
        <f>C154</f>
        <v>217551.63999999998</v>
      </c>
      <c r="D152" s="15">
        <f t="shared" ref="D152:I152" si="63">D154</f>
        <v>27162.3</v>
      </c>
      <c r="E152" s="15">
        <f t="shared" si="63"/>
        <v>28246.300000000003</v>
      </c>
      <c r="F152" s="15">
        <f t="shared" si="63"/>
        <v>30480.7</v>
      </c>
      <c r="G152" s="15">
        <f t="shared" si="63"/>
        <v>43247.83</v>
      </c>
      <c r="H152" s="15">
        <f t="shared" si="63"/>
        <v>43881.42</v>
      </c>
      <c r="I152" s="15">
        <f t="shared" si="63"/>
        <v>44533.09</v>
      </c>
      <c r="J152" s="21" t="s">
        <v>112</v>
      </c>
    </row>
    <row r="153" spans="1:10" x14ac:dyDescent="0.25">
      <c r="A153" s="6">
        <f t="shared" si="59"/>
        <v>144</v>
      </c>
      <c r="B153" s="14" t="s">
        <v>10</v>
      </c>
      <c r="C153" s="15"/>
      <c r="D153" s="16"/>
      <c r="E153" s="16"/>
      <c r="F153" s="16"/>
      <c r="G153" s="16"/>
      <c r="H153" s="16"/>
      <c r="I153" s="16"/>
      <c r="J153" s="21" t="s">
        <v>112</v>
      </c>
    </row>
    <row r="154" spans="1:10" x14ac:dyDescent="0.25">
      <c r="A154" s="6">
        <f t="shared" si="59"/>
        <v>145</v>
      </c>
      <c r="B154" s="14" t="s">
        <v>3</v>
      </c>
      <c r="C154" s="15">
        <f>D154+E154+F154+G154+H154+I154</f>
        <v>217551.63999999998</v>
      </c>
      <c r="D154" s="15">
        <f t="shared" ref="D154:I154" si="64">D156+D158+D160+D162+D164+D166</f>
        <v>27162.3</v>
      </c>
      <c r="E154" s="15">
        <f t="shared" si="64"/>
        <v>28246.300000000003</v>
      </c>
      <c r="F154" s="15">
        <f t="shared" si="64"/>
        <v>30480.7</v>
      </c>
      <c r="G154" s="15">
        <f t="shared" si="64"/>
        <v>43247.83</v>
      </c>
      <c r="H154" s="15">
        <f t="shared" si="64"/>
        <v>43881.42</v>
      </c>
      <c r="I154" s="15">
        <f t="shared" si="64"/>
        <v>44533.09</v>
      </c>
      <c r="J154" s="21" t="s">
        <v>112</v>
      </c>
    </row>
    <row r="155" spans="1:10" ht="75" x14ac:dyDescent="0.25">
      <c r="A155" s="6">
        <f t="shared" si="59"/>
        <v>146</v>
      </c>
      <c r="B155" s="14" t="s">
        <v>40</v>
      </c>
      <c r="C155" s="15">
        <f t="shared" ref="C155:C161" si="65">D155+E155+F155+G155+H155+I155</f>
        <v>2644.6</v>
      </c>
      <c r="D155" s="15">
        <f t="shared" ref="D155:I155" si="66">D156</f>
        <v>480</v>
      </c>
      <c r="E155" s="15">
        <f t="shared" si="66"/>
        <v>481.5</v>
      </c>
      <c r="F155" s="15">
        <f t="shared" si="66"/>
        <v>123.1</v>
      </c>
      <c r="G155" s="15">
        <f t="shared" si="66"/>
        <v>500</v>
      </c>
      <c r="H155" s="15">
        <f t="shared" si="66"/>
        <v>520</v>
      </c>
      <c r="I155" s="15">
        <f t="shared" si="66"/>
        <v>540</v>
      </c>
      <c r="J155" s="21" t="s">
        <v>130</v>
      </c>
    </row>
    <row r="156" spans="1:10" x14ac:dyDescent="0.25">
      <c r="A156" s="6">
        <f t="shared" si="59"/>
        <v>147</v>
      </c>
      <c r="B156" s="14" t="s">
        <v>34</v>
      </c>
      <c r="C156" s="15">
        <f>D156+E156+F156+G156+H156+I156</f>
        <v>2644.6</v>
      </c>
      <c r="D156" s="15">
        <v>480</v>
      </c>
      <c r="E156" s="15">
        <v>481.5</v>
      </c>
      <c r="F156" s="15">
        <v>123.1</v>
      </c>
      <c r="G156" s="15">
        <v>500</v>
      </c>
      <c r="H156" s="15">
        <v>520</v>
      </c>
      <c r="I156" s="15">
        <v>540</v>
      </c>
      <c r="J156" s="21" t="s">
        <v>112</v>
      </c>
    </row>
    <row r="157" spans="1:10" ht="60" x14ac:dyDescent="0.25">
      <c r="A157" s="6">
        <f t="shared" si="59"/>
        <v>148</v>
      </c>
      <c r="B157" s="14" t="s">
        <v>120</v>
      </c>
      <c r="C157" s="15">
        <f t="shared" si="65"/>
        <v>22705.200000000001</v>
      </c>
      <c r="D157" s="15">
        <f t="shared" ref="D157:I157" si="67">D158</f>
        <v>2271</v>
      </c>
      <c r="E157" s="15">
        <f t="shared" si="67"/>
        <v>3365.9</v>
      </c>
      <c r="F157" s="15">
        <f t="shared" si="67"/>
        <v>5527.3</v>
      </c>
      <c r="G157" s="15">
        <f t="shared" si="67"/>
        <v>3656</v>
      </c>
      <c r="H157" s="15">
        <f t="shared" si="67"/>
        <v>3848</v>
      </c>
      <c r="I157" s="15">
        <f t="shared" si="67"/>
        <v>4037</v>
      </c>
      <c r="J157" s="21" t="s">
        <v>131</v>
      </c>
    </row>
    <row r="158" spans="1:10" x14ac:dyDescent="0.25">
      <c r="A158" s="6">
        <f t="shared" si="59"/>
        <v>149</v>
      </c>
      <c r="B158" s="14" t="s">
        <v>34</v>
      </c>
      <c r="C158" s="15">
        <f>D158+E158+F158+G158+H158+I158</f>
        <v>22705.200000000001</v>
      </c>
      <c r="D158" s="15">
        <v>2271</v>
      </c>
      <c r="E158" s="15">
        <v>3365.9</v>
      </c>
      <c r="F158" s="15">
        <v>5527.3</v>
      </c>
      <c r="G158" s="15">
        <v>3656</v>
      </c>
      <c r="H158" s="15">
        <v>3848</v>
      </c>
      <c r="I158" s="15">
        <v>4037</v>
      </c>
      <c r="J158" s="21" t="s">
        <v>112</v>
      </c>
    </row>
    <row r="159" spans="1:10" ht="76.5" customHeight="1" x14ac:dyDescent="0.25">
      <c r="A159" s="6">
        <f t="shared" si="59"/>
        <v>150</v>
      </c>
      <c r="B159" s="14" t="s">
        <v>88</v>
      </c>
      <c r="C159" s="15">
        <f t="shared" si="65"/>
        <v>1965</v>
      </c>
      <c r="D159" s="15">
        <f>D160</f>
        <v>315</v>
      </c>
      <c r="E159" s="15">
        <f>E160</f>
        <v>300</v>
      </c>
      <c r="F159" s="15">
        <f>F160</f>
        <v>0</v>
      </c>
      <c r="G159" s="15">
        <v>450</v>
      </c>
      <c r="H159" s="15">
        <v>450</v>
      </c>
      <c r="I159" s="15">
        <v>450</v>
      </c>
      <c r="J159" s="21">
        <v>85.86</v>
      </c>
    </row>
    <row r="160" spans="1:10" x14ac:dyDescent="0.25">
      <c r="A160" s="6">
        <f t="shared" si="59"/>
        <v>151</v>
      </c>
      <c r="B160" s="14" t="s">
        <v>34</v>
      </c>
      <c r="C160" s="15">
        <f>D160+E160+F160+G160+H160+I160</f>
        <v>1965</v>
      </c>
      <c r="D160" s="15">
        <v>315</v>
      </c>
      <c r="E160" s="15">
        <v>300</v>
      </c>
      <c r="F160" s="15">
        <v>0</v>
      </c>
      <c r="G160" s="15">
        <v>450</v>
      </c>
      <c r="H160" s="15">
        <v>450</v>
      </c>
      <c r="I160" s="15">
        <v>450</v>
      </c>
      <c r="J160" s="21" t="s">
        <v>112</v>
      </c>
    </row>
    <row r="161" spans="1:10" ht="62.25" customHeight="1" x14ac:dyDescent="0.25">
      <c r="A161" s="6">
        <f t="shared" si="59"/>
        <v>152</v>
      </c>
      <c r="B161" s="14" t="s">
        <v>108</v>
      </c>
      <c r="C161" s="15">
        <f t="shared" si="65"/>
        <v>810</v>
      </c>
      <c r="D161" s="15">
        <f>D162</f>
        <v>180</v>
      </c>
      <c r="E161" s="15">
        <f>E162</f>
        <v>0</v>
      </c>
      <c r="F161" s="15">
        <f>F162</f>
        <v>0</v>
      </c>
      <c r="G161" s="15">
        <v>210</v>
      </c>
      <c r="H161" s="15">
        <v>210</v>
      </c>
      <c r="I161" s="15">
        <v>210</v>
      </c>
      <c r="J161" s="21">
        <v>88</v>
      </c>
    </row>
    <row r="162" spans="1:10" ht="17.25" customHeight="1" x14ac:dyDescent="0.25">
      <c r="A162" s="6">
        <f t="shared" si="59"/>
        <v>153</v>
      </c>
      <c r="B162" s="14" t="s">
        <v>3</v>
      </c>
      <c r="C162" s="26">
        <f>D162+E162+F162+G162+H162+I162</f>
        <v>810</v>
      </c>
      <c r="D162" s="15">
        <v>180</v>
      </c>
      <c r="E162" s="15">
        <v>0</v>
      </c>
      <c r="F162" s="15">
        <v>0</v>
      </c>
      <c r="G162" s="15">
        <v>210</v>
      </c>
      <c r="H162" s="15">
        <v>210</v>
      </c>
      <c r="I162" s="15">
        <v>210</v>
      </c>
      <c r="J162" s="21" t="s">
        <v>112</v>
      </c>
    </row>
    <row r="163" spans="1:10" ht="57" customHeight="1" x14ac:dyDescent="0.25">
      <c r="A163" s="6">
        <f t="shared" si="59"/>
        <v>154</v>
      </c>
      <c r="B163" s="14" t="s">
        <v>97</v>
      </c>
      <c r="C163" s="15">
        <f t="shared" ref="C163:I163" si="68">C164</f>
        <v>146603.5</v>
      </c>
      <c r="D163" s="15">
        <f t="shared" si="68"/>
        <v>19003.5</v>
      </c>
      <c r="E163" s="15">
        <f t="shared" si="68"/>
        <v>18800</v>
      </c>
      <c r="F163" s="15">
        <f t="shared" si="68"/>
        <v>18800</v>
      </c>
      <c r="G163" s="15">
        <f t="shared" si="68"/>
        <v>30000</v>
      </c>
      <c r="H163" s="15">
        <f t="shared" si="68"/>
        <v>30000</v>
      </c>
      <c r="I163" s="15">
        <f t="shared" si="68"/>
        <v>30000</v>
      </c>
      <c r="J163" s="21">
        <v>91</v>
      </c>
    </row>
    <row r="164" spans="1:10" ht="19.5" customHeight="1" x14ac:dyDescent="0.25">
      <c r="A164" s="6">
        <f t="shared" si="59"/>
        <v>155</v>
      </c>
      <c r="B164" s="14" t="s">
        <v>3</v>
      </c>
      <c r="C164" s="26">
        <f>D164+E164+F164+G164+H164+I164</f>
        <v>146603.5</v>
      </c>
      <c r="D164" s="15">
        <v>19003.5</v>
      </c>
      <c r="E164" s="15">
        <v>18800</v>
      </c>
      <c r="F164" s="15">
        <v>18800</v>
      </c>
      <c r="G164" s="15">
        <v>30000</v>
      </c>
      <c r="H164" s="15">
        <v>30000</v>
      </c>
      <c r="I164" s="15">
        <v>30000</v>
      </c>
      <c r="J164" s="21" t="s">
        <v>112</v>
      </c>
    </row>
    <row r="165" spans="1:10" ht="91.5" customHeight="1" x14ac:dyDescent="0.25">
      <c r="A165" s="6">
        <f t="shared" si="59"/>
        <v>156</v>
      </c>
      <c r="B165" s="14" t="s">
        <v>71</v>
      </c>
      <c r="C165" s="15">
        <f>D165+E165+F165+G165+H165+I165</f>
        <v>42823.34</v>
      </c>
      <c r="D165" s="17">
        <f t="shared" ref="D165:I165" si="69">D166</f>
        <v>4912.8</v>
      </c>
      <c r="E165" s="17">
        <f t="shared" si="69"/>
        <v>5298.9</v>
      </c>
      <c r="F165" s="17">
        <f t="shared" si="69"/>
        <v>6030.3</v>
      </c>
      <c r="G165" s="17">
        <f t="shared" si="69"/>
        <v>8431.83</v>
      </c>
      <c r="H165" s="17">
        <f t="shared" si="69"/>
        <v>8853.42</v>
      </c>
      <c r="I165" s="17">
        <f t="shared" si="69"/>
        <v>9296.09</v>
      </c>
      <c r="J165" s="21">
        <v>96</v>
      </c>
    </row>
    <row r="166" spans="1:10" ht="19.5" customHeight="1" x14ac:dyDescent="0.25">
      <c r="A166" s="6">
        <f t="shared" si="59"/>
        <v>157</v>
      </c>
      <c r="B166" s="27" t="s">
        <v>37</v>
      </c>
      <c r="C166" s="15">
        <f>D166+E166+F166+G166+H166+I166</f>
        <v>42823.34</v>
      </c>
      <c r="D166" s="17">
        <v>4912.8</v>
      </c>
      <c r="E166" s="17">
        <v>5298.9</v>
      </c>
      <c r="F166" s="17">
        <v>6030.3</v>
      </c>
      <c r="G166" s="17">
        <v>8431.83</v>
      </c>
      <c r="H166" s="17">
        <v>8853.42</v>
      </c>
      <c r="I166" s="17">
        <v>9296.09</v>
      </c>
      <c r="J166" s="21" t="s">
        <v>112</v>
      </c>
    </row>
    <row r="167" spans="1:10" x14ac:dyDescent="0.25">
      <c r="A167" s="6">
        <f t="shared" si="59"/>
        <v>158</v>
      </c>
      <c r="B167" s="51" t="s">
        <v>29</v>
      </c>
      <c r="C167" s="61"/>
      <c r="D167" s="61"/>
      <c r="E167" s="61"/>
      <c r="F167" s="61"/>
      <c r="G167" s="61"/>
      <c r="H167" s="61"/>
      <c r="I167" s="61"/>
      <c r="J167" s="62"/>
    </row>
    <row r="168" spans="1:10" x14ac:dyDescent="0.25">
      <c r="A168" s="6">
        <f t="shared" si="59"/>
        <v>159</v>
      </c>
      <c r="B168" s="14" t="s">
        <v>6</v>
      </c>
      <c r="C168" s="15">
        <f>D168+E168+F168+G168+H168+I168</f>
        <v>1700.7</v>
      </c>
      <c r="D168" s="15">
        <f t="shared" ref="D168:I168" si="70">D170+D171</f>
        <v>1700.7</v>
      </c>
      <c r="E168" s="15">
        <f t="shared" si="70"/>
        <v>0</v>
      </c>
      <c r="F168" s="15">
        <f t="shared" si="70"/>
        <v>0</v>
      </c>
      <c r="G168" s="15">
        <f t="shared" si="70"/>
        <v>0</v>
      </c>
      <c r="H168" s="15">
        <f t="shared" si="70"/>
        <v>0</v>
      </c>
      <c r="I168" s="15">
        <f t="shared" si="70"/>
        <v>0</v>
      </c>
      <c r="J168" s="21" t="s">
        <v>112</v>
      </c>
    </row>
    <row r="169" spans="1:10" x14ac:dyDescent="0.25">
      <c r="A169" s="6">
        <f t="shared" si="59"/>
        <v>160</v>
      </c>
      <c r="B169" s="14" t="s">
        <v>7</v>
      </c>
      <c r="C169" s="15"/>
      <c r="D169" s="16"/>
      <c r="E169" s="16"/>
      <c r="F169" s="16"/>
      <c r="G169" s="16"/>
      <c r="H169" s="16"/>
      <c r="I169" s="16"/>
      <c r="J169" s="21" t="s">
        <v>112</v>
      </c>
    </row>
    <row r="170" spans="1:10" x14ac:dyDescent="0.25">
      <c r="A170" s="6">
        <f t="shared" si="59"/>
        <v>161</v>
      </c>
      <c r="B170" s="14" t="s">
        <v>2</v>
      </c>
      <c r="C170" s="15">
        <f>D170+E170+F170+G170+H170+I170</f>
        <v>0</v>
      </c>
      <c r="D170" s="15">
        <f t="shared" ref="D170:I171" si="71">D175</f>
        <v>0</v>
      </c>
      <c r="E170" s="15">
        <f t="shared" si="71"/>
        <v>0</v>
      </c>
      <c r="F170" s="15">
        <f t="shared" si="71"/>
        <v>0</v>
      </c>
      <c r="G170" s="15">
        <f t="shared" si="71"/>
        <v>0</v>
      </c>
      <c r="H170" s="15">
        <f t="shared" si="71"/>
        <v>0</v>
      </c>
      <c r="I170" s="15">
        <f t="shared" si="71"/>
        <v>0</v>
      </c>
      <c r="J170" s="21" t="s">
        <v>112</v>
      </c>
    </row>
    <row r="171" spans="1:10" x14ac:dyDescent="0.25">
      <c r="A171" s="6">
        <f t="shared" si="59"/>
        <v>162</v>
      </c>
      <c r="B171" s="14" t="s">
        <v>3</v>
      </c>
      <c r="C171" s="15">
        <f>D171+E171+F171+G171+H171+I171</f>
        <v>1700.7</v>
      </c>
      <c r="D171" s="15">
        <f t="shared" si="71"/>
        <v>1700.7</v>
      </c>
      <c r="E171" s="15">
        <v>0</v>
      </c>
      <c r="F171" s="15">
        <f t="shared" si="71"/>
        <v>0</v>
      </c>
      <c r="G171" s="15">
        <f t="shared" si="71"/>
        <v>0</v>
      </c>
      <c r="H171" s="15">
        <f t="shared" si="71"/>
        <v>0</v>
      </c>
      <c r="I171" s="15">
        <f t="shared" si="71"/>
        <v>0</v>
      </c>
      <c r="J171" s="21" t="s">
        <v>112</v>
      </c>
    </row>
    <row r="172" spans="1:10" x14ac:dyDescent="0.25">
      <c r="A172" s="6">
        <f t="shared" si="59"/>
        <v>163</v>
      </c>
      <c r="B172" s="48" t="s">
        <v>19</v>
      </c>
      <c r="C172" s="49"/>
      <c r="D172" s="49"/>
      <c r="E172" s="49"/>
      <c r="F172" s="49"/>
      <c r="G172" s="49"/>
      <c r="H172" s="49"/>
      <c r="I172" s="49"/>
      <c r="J172" s="50"/>
    </row>
    <row r="173" spans="1:10" ht="30" x14ac:dyDescent="0.25">
      <c r="A173" s="6">
        <f t="shared" si="59"/>
        <v>164</v>
      </c>
      <c r="B173" s="14" t="s">
        <v>20</v>
      </c>
      <c r="C173" s="15">
        <f>D173+E173+F173+G173+H173+I173</f>
        <v>1700.7</v>
      </c>
      <c r="D173" s="15">
        <f t="shared" ref="D173:I173" si="72">D175+D176</f>
        <v>1700.7</v>
      </c>
      <c r="E173" s="15">
        <f t="shared" si="72"/>
        <v>0</v>
      </c>
      <c r="F173" s="15">
        <f t="shared" si="72"/>
        <v>0</v>
      </c>
      <c r="G173" s="15">
        <f t="shared" si="72"/>
        <v>0</v>
      </c>
      <c r="H173" s="15">
        <f t="shared" si="72"/>
        <v>0</v>
      </c>
      <c r="I173" s="15">
        <f t="shared" si="72"/>
        <v>0</v>
      </c>
      <c r="J173" s="21" t="s">
        <v>132</v>
      </c>
    </row>
    <row r="174" spans="1:10" x14ac:dyDescent="0.25">
      <c r="A174" s="6">
        <f t="shared" si="59"/>
        <v>165</v>
      </c>
      <c r="B174" s="14" t="s">
        <v>21</v>
      </c>
      <c r="C174" s="15"/>
      <c r="D174" s="16"/>
      <c r="E174" s="16"/>
      <c r="F174" s="16"/>
      <c r="G174" s="16"/>
      <c r="H174" s="16"/>
      <c r="I174" s="16"/>
      <c r="J174" s="21" t="s">
        <v>112</v>
      </c>
    </row>
    <row r="175" spans="1:10" x14ac:dyDescent="0.25">
      <c r="A175" s="6">
        <f t="shared" si="59"/>
        <v>166</v>
      </c>
      <c r="B175" s="14" t="s">
        <v>2</v>
      </c>
      <c r="C175" s="15">
        <f>D175+E175+F175+G175+H175+I175</f>
        <v>0</v>
      </c>
      <c r="D175" s="15">
        <v>0</v>
      </c>
      <c r="E175" s="15">
        <v>0</v>
      </c>
      <c r="F175" s="15">
        <v>0</v>
      </c>
      <c r="G175" s="15">
        <v>0</v>
      </c>
      <c r="H175" s="15">
        <v>0</v>
      </c>
      <c r="I175" s="15">
        <v>0</v>
      </c>
      <c r="J175" s="21" t="s">
        <v>112</v>
      </c>
    </row>
    <row r="176" spans="1:10" x14ac:dyDescent="0.25">
      <c r="A176" s="6">
        <f t="shared" si="59"/>
        <v>167</v>
      </c>
      <c r="B176" s="14" t="s">
        <v>3</v>
      </c>
      <c r="C176" s="15">
        <f>D176+E176+F176+G176+H176+I176</f>
        <v>1700.7</v>
      </c>
      <c r="D176" s="15">
        <v>1700.7</v>
      </c>
      <c r="E176" s="15">
        <v>0</v>
      </c>
      <c r="F176" s="15">
        <v>0</v>
      </c>
      <c r="G176" s="15">
        <v>0</v>
      </c>
      <c r="H176" s="15">
        <v>0</v>
      </c>
      <c r="I176" s="15">
        <v>0</v>
      </c>
      <c r="J176" s="21" t="s">
        <v>112</v>
      </c>
    </row>
    <row r="177" spans="1:10" x14ac:dyDescent="0.25">
      <c r="A177" s="6">
        <f t="shared" si="59"/>
        <v>168</v>
      </c>
      <c r="B177" s="51" t="s">
        <v>30</v>
      </c>
      <c r="C177" s="61"/>
      <c r="D177" s="61"/>
      <c r="E177" s="61"/>
      <c r="F177" s="61"/>
      <c r="G177" s="61"/>
      <c r="H177" s="61"/>
      <c r="I177" s="61"/>
      <c r="J177" s="62"/>
    </row>
    <row r="178" spans="1:10" x14ac:dyDescent="0.25">
      <c r="A178" s="6">
        <f t="shared" si="59"/>
        <v>169</v>
      </c>
      <c r="B178" s="14" t="s">
        <v>18</v>
      </c>
      <c r="C178" s="15">
        <f>D178+E178+F178+G178+H178+I178</f>
        <v>23629.5</v>
      </c>
      <c r="D178" s="15">
        <f t="shared" ref="D178:I178" si="73">D179+D180</f>
        <v>7093.5</v>
      </c>
      <c r="E178" s="15">
        <f t="shared" si="73"/>
        <v>2000</v>
      </c>
      <c r="F178" s="15">
        <f t="shared" si="73"/>
        <v>2036</v>
      </c>
      <c r="G178" s="15">
        <f t="shared" si="73"/>
        <v>0</v>
      </c>
      <c r="H178" s="15">
        <f t="shared" si="73"/>
        <v>5000</v>
      </c>
      <c r="I178" s="15">
        <f t="shared" si="73"/>
        <v>7500</v>
      </c>
      <c r="J178" s="21" t="s">
        <v>112</v>
      </c>
    </row>
    <row r="179" spans="1:10" x14ac:dyDescent="0.25">
      <c r="A179" s="6">
        <f t="shared" si="59"/>
        <v>170</v>
      </c>
      <c r="B179" s="14" t="s">
        <v>2</v>
      </c>
      <c r="C179" s="15">
        <f>C183+C187</f>
        <v>0</v>
      </c>
      <c r="D179" s="15">
        <f t="shared" ref="D179:I179" si="74">D183+D187</f>
        <v>0</v>
      </c>
      <c r="E179" s="15">
        <f t="shared" si="74"/>
        <v>0</v>
      </c>
      <c r="F179" s="15">
        <f t="shared" si="74"/>
        <v>0</v>
      </c>
      <c r="G179" s="15">
        <f t="shared" si="74"/>
        <v>0</v>
      </c>
      <c r="H179" s="15">
        <f t="shared" si="74"/>
        <v>0</v>
      </c>
      <c r="I179" s="15">
        <f t="shared" si="74"/>
        <v>0</v>
      </c>
      <c r="J179" s="21" t="s">
        <v>112</v>
      </c>
    </row>
    <row r="180" spans="1:10" ht="21" customHeight="1" x14ac:dyDescent="0.25">
      <c r="A180" s="6">
        <f t="shared" si="59"/>
        <v>171</v>
      </c>
      <c r="B180" s="14" t="s">
        <v>3</v>
      </c>
      <c r="C180" s="15">
        <f>D180+E180+F180+G180+H180+I180</f>
        <v>23629.5</v>
      </c>
      <c r="D180" s="17">
        <f t="shared" ref="D180:I180" si="75">D184+D188</f>
        <v>7093.5</v>
      </c>
      <c r="E180" s="17">
        <f t="shared" si="75"/>
        <v>2000</v>
      </c>
      <c r="F180" s="17">
        <f t="shared" si="75"/>
        <v>2036</v>
      </c>
      <c r="G180" s="17">
        <f t="shared" si="75"/>
        <v>0</v>
      </c>
      <c r="H180" s="17">
        <f t="shared" si="75"/>
        <v>5000</v>
      </c>
      <c r="I180" s="17">
        <f t="shared" si="75"/>
        <v>7500</v>
      </c>
      <c r="J180" s="21" t="s">
        <v>112</v>
      </c>
    </row>
    <row r="181" spans="1:10" ht="20.25" customHeight="1" x14ac:dyDescent="0.25">
      <c r="A181" s="6">
        <f t="shared" si="59"/>
        <v>172</v>
      </c>
      <c r="B181" s="48" t="s">
        <v>19</v>
      </c>
      <c r="C181" s="49"/>
      <c r="D181" s="49"/>
      <c r="E181" s="49"/>
      <c r="F181" s="49"/>
      <c r="G181" s="49"/>
      <c r="H181" s="49"/>
      <c r="I181" s="49"/>
      <c r="J181" s="50"/>
    </row>
    <row r="182" spans="1:10" ht="33.75" customHeight="1" x14ac:dyDescent="0.25">
      <c r="A182" s="6">
        <f t="shared" si="59"/>
        <v>173</v>
      </c>
      <c r="B182" s="14" t="s">
        <v>26</v>
      </c>
      <c r="C182" s="28">
        <f>D182+E182+F182+G182+H182+I182</f>
        <v>3608.5</v>
      </c>
      <c r="D182" s="28">
        <f t="shared" ref="D182:I182" si="76">D183+D184</f>
        <v>3608.5</v>
      </c>
      <c r="E182" s="28">
        <f t="shared" si="76"/>
        <v>0</v>
      </c>
      <c r="F182" s="28">
        <f t="shared" si="76"/>
        <v>0</v>
      </c>
      <c r="G182" s="28">
        <f t="shared" si="76"/>
        <v>0</v>
      </c>
      <c r="H182" s="28">
        <f t="shared" si="76"/>
        <v>0</v>
      </c>
      <c r="I182" s="28">
        <f t="shared" si="76"/>
        <v>0</v>
      </c>
      <c r="J182" s="21">
        <v>114</v>
      </c>
    </row>
    <row r="183" spans="1:10" ht="15" customHeight="1" x14ac:dyDescent="0.25">
      <c r="A183" s="6">
        <f t="shared" si="59"/>
        <v>174</v>
      </c>
      <c r="B183" s="14" t="s">
        <v>2</v>
      </c>
      <c r="C183" s="28">
        <f>D183+E183+F183+G183+H183+I183</f>
        <v>0</v>
      </c>
      <c r="D183" s="28">
        <v>0</v>
      </c>
      <c r="E183" s="28">
        <v>0</v>
      </c>
      <c r="F183" s="28">
        <v>0</v>
      </c>
      <c r="G183" s="28">
        <v>0</v>
      </c>
      <c r="H183" s="28">
        <v>0</v>
      </c>
      <c r="I183" s="28">
        <v>0</v>
      </c>
      <c r="J183" s="21" t="s">
        <v>112</v>
      </c>
    </row>
    <row r="184" spans="1:10" ht="17.25" customHeight="1" x14ac:dyDescent="0.25">
      <c r="A184" s="6">
        <f t="shared" si="59"/>
        <v>175</v>
      </c>
      <c r="B184" s="14" t="s">
        <v>3</v>
      </c>
      <c r="C184" s="28">
        <f>D184+E184+F184+G184+H184+I184</f>
        <v>3608.5</v>
      </c>
      <c r="D184" s="28">
        <v>3608.5</v>
      </c>
      <c r="E184" s="28">
        <v>0</v>
      </c>
      <c r="F184" s="28">
        <v>0</v>
      </c>
      <c r="G184" s="28">
        <v>0</v>
      </c>
      <c r="H184" s="28">
        <v>0</v>
      </c>
      <c r="I184" s="28">
        <v>0</v>
      </c>
      <c r="J184" s="21" t="s">
        <v>112</v>
      </c>
    </row>
    <row r="185" spans="1:10" x14ac:dyDescent="0.25">
      <c r="A185" s="6">
        <f t="shared" si="59"/>
        <v>176</v>
      </c>
      <c r="B185" s="48" t="s">
        <v>22</v>
      </c>
      <c r="C185" s="49"/>
      <c r="D185" s="49"/>
      <c r="E185" s="49"/>
      <c r="F185" s="49"/>
      <c r="G185" s="49"/>
      <c r="H185" s="49"/>
      <c r="I185" s="49"/>
      <c r="J185" s="50"/>
    </row>
    <row r="186" spans="1:10" ht="30" x14ac:dyDescent="0.25">
      <c r="A186" s="6">
        <f t="shared" si="59"/>
        <v>177</v>
      </c>
      <c r="B186" s="14" t="s">
        <v>23</v>
      </c>
      <c r="C186" s="15">
        <f>D186+E186+F186+G186+H186+I186</f>
        <v>20021</v>
      </c>
      <c r="D186" s="15">
        <f t="shared" ref="D186:I186" si="77">D187+D188</f>
        <v>3485</v>
      </c>
      <c r="E186" s="15">
        <f t="shared" si="77"/>
        <v>2000</v>
      </c>
      <c r="F186" s="15">
        <f t="shared" si="77"/>
        <v>2036</v>
      </c>
      <c r="G186" s="15">
        <f t="shared" si="77"/>
        <v>0</v>
      </c>
      <c r="H186" s="15">
        <f t="shared" si="77"/>
        <v>5000</v>
      </c>
      <c r="I186" s="15">
        <f t="shared" si="77"/>
        <v>7500</v>
      </c>
      <c r="J186" s="21" t="s">
        <v>112</v>
      </c>
    </row>
    <row r="187" spans="1:10" ht="15" customHeight="1" x14ac:dyDescent="0.25">
      <c r="A187" s="6">
        <f t="shared" si="59"/>
        <v>178</v>
      </c>
      <c r="B187" s="14" t="s">
        <v>2</v>
      </c>
      <c r="C187" s="15">
        <f>D187+E187+H187+I187</f>
        <v>0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21" t="s">
        <v>112</v>
      </c>
    </row>
    <row r="188" spans="1:10" ht="13.5" customHeight="1" x14ac:dyDescent="0.25">
      <c r="A188" s="6">
        <f t="shared" si="59"/>
        <v>179</v>
      </c>
      <c r="B188" s="14" t="s">
        <v>3</v>
      </c>
      <c r="C188" s="15">
        <f>C190+C192+C194+C196</f>
        <v>20021</v>
      </c>
      <c r="D188" s="15">
        <f>D190+D192+D194+D196</f>
        <v>3485</v>
      </c>
      <c r="E188" s="15">
        <f>E190+E192+E194</f>
        <v>2000</v>
      </c>
      <c r="F188" s="15">
        <f>F190+F192+F194</f>
        <v>2036</v>
      </c>
      <c r="G188" s="15">
        <f>G190+G192+G194</f>
        <v>0</v>
      </c>
      <c r="H188" s="15">
        <f>H190+H192+H194</f>
        <v>5000</v>
      </c>
      <c r="I188" s="15">
        <f>I190+I192+I194</f>
        <v>7500</v>
      </c>
      <c r="J188" s="21" t="s">
        <v>112</v>
      </c>
    </row>
    <row r="189" spans="1:10" ht="73.5" customHeight="1" x14ac:dyDescent="0.25">
      <c r="A189" s="6">
        <f t="shared" si="59"/>
        <v>180</v>
      </c>
      <c r="B189" s="14" t="s">
        <v>99</v>
      </c>
      <c r="C189" s="15">
        <f>C190</f>
        <v>13541.9</v>
      </c>
      <c r="D189" s="15">
        <f t="shared" ref="D189:I189" si="78">D190</f>
        <v>1041.9000000000001</v>
      </c>
      <c r="E189" s="15">
        <f t="shared" si="78"/>
        <v>0</v>
      </c>
      <c r="F189" s="15">
        <f t="shared" si="78"/>
        <v>0</v>
      </c>
      <c r="G189" s="15">
        <f t="shared" si="78"/>
        <v>0</v>
      </c>
      <c r="H189" s="15">
        <f t="shared" si="78"/>
        <v>5000</v>
      </c>
      <c r="I189" s="15">
        <f t="shared" si="78"/>
        <v>7500</v>
      </c>
      <c r="J189" s="21" t="s">
        <v>133</v>
      </c>
    </row>
    <row r="190" spans="1:10" ht="16.5" customHeight="1" x14ac:dyDescent="0.25">
      <c r="A190" s="6">
        <f t="shared" si="59"/>
        <v>181</v>
      </c>
      <c r="B190" s="29" t="str">
        <f>B188</f>
        <v xml:space="preserve">Местный бюджет           </v>
      </c>
      <c r="C190" s="15">
        <f>D190+E190+F190+G190+H190+I190</f>
        <v>13541.9</v>
      </c>
      <c r="D190" s="15">
        <v>1041.9000000000001</v>
      </c>
      <c r="E190" s="15">
        <v>0</v>
      </c>
      <c r="F190" s="15">
        <v>0</v>
      </c>
      <c r="G190" s="15">
        <v>0</v>
      </c>
      <c r="H190" s="15">
        <v>5000</v>
      </c>
      <c r="I190" s="15">
        <v>7500</v>
      </c>
      <c r="J190" s="21" t="s">
        <v>112</v>
      </c>
    </row>
    <row r="191" spans="1:10" ht="61.5" customHeight="1" x14ac:dyDescent="0.25">
      <c r="A191" s="6">
        <f t="shared" si="59"/>
        <v>182</v>
      </c>
      <c r="B191" s="14" t="s">
        <v>98</v>
      </c>
      <c r="C191" s="15">
        <f t="shared" ref="C191:I191" si="79">C192</f>
        <v>5479.6</v>
      </c>
      <c r="D191" s="15">
        <f t="shared" si="79"/>
        <v>1443.6</v>
      </c>
      <c r="E191" s="15">
        <f t="shared" si="79"/>
        <v>2000</v>
      </c>
      <c r="F191" s="15">
        <f t="shared" si="79"/>
        <v>2036</v>
      </c>
      <c r="G191" s="15">
        <f t="shared" si="79"/>
        <v>0</v>
      </c>
      <c r="H191" s="15">
        <f t="shared" si="79"/>
        <v>0</v>
      </c>
      <c r="I191" s="15">
        <f t="shared" si="79"/>
        <v>0</v>
      </c>
      <c r="J191" s="21" t="s">
        <v>134</v>
      </c>
    </row>
    <row r="192" spans="1:10" ht="17.25" customHeight="1" x14ac:dyDescent="0.25">
      <c r="A192" s="6">
        <f t="shared" si="59"/>
        <v>183</v>
      </c>
      <c r="B192" s="29" t="s">
        <v>37</v>
      </c>
      <c r="C192" s="15">
        <f>D192+E192+F192+G192+H192+I192</f>
        <v>5479.6</v>
      </c>
      <c r="D192" s="15">
        <v>1443.6</v>
      </c>
      <c r="E192" s="15">
        <v>2000</v>
      </c>
      <c r="F192" s="15">
        <v>2036</v>
      </c>
      <c r="G192" s="11">
        <v>0</v>
      </c>
      <c r="H192" s="11">
        <v>0</v>
      </c>
      <c r="I192" s="11">
        <v>0</v>
      </c>
      <c r="J192" s="21" t="s">
        <v>112</v>
      </c>
    </row>
    <row r="193" spans="1:10" ht="62.25" customHeight="1" x14ac:dyDescent="0.25">
      <c r="A193" s="6">
        <f t="shared" si="59"/>
        <v>184</v>
      </c>
      <c r="B193" s="29" t="s">
        <v>92</v>
      </c>
      <c r="C193" s="15">
        <f t="shared" ref="C193:I195" si="80">C194</f>
        <v>900</v>
      </c>
      <c r="D193" s="15">
        <f t="shared" si="80"/>
        <v>900</v>
      </c>
      <c r="E193" s="15">
        <f t="shared" si="80"/>
        <v>0</v>
      </c>
      <c r="F193" s="15">
        <f t="shared" si="80"/>
        <v>0</v>
      </c>
      <c r="G193" s="15">
        <f t="shared" si="80"/>
        <v>0</v>
      </c>
      <c r="H193" s="15">
        <f t="shared" si="80"/>
        <v>0</v>
      </c>
      <c r="I193" s="15">
        <f t="shared" si="80"/>
        <v>0</v>
      </c>
      <c r="J193" s="21">
        <v>111.11199999999999</v>
      </c>
    </row>
    <row r="194" spans="1:10" ht="17.25" customHeight="1" x14ac:dyDescent="0.25">
      <c r="A194" s="6">
        <f t="shared" si="59"/>
        <v>185</v>
      </c>
      <c r="B194" s="29" t="s">
        <v>37</v>
      </c>
      <c r="C194" s="15">
        <f>D194+E194+F194+G194+H194+I194</f>
        <v>900</v>
      </c>
      <c r="D194" s="15">
        <v>900</v>
      </c>
      <c r="E194" s="15">
        <v>0</v>
      </c>
      <c r="F194" s="15">
        <v>0</v>
      </c>
      <c r="G194" s="15">
        <v>0</v>
      </c>
      <c r="H194" s="15">
        <v>0</v>
      </c>
      <c r="I194" s="15">
        <v>0</v>
      </c>
      <c r="J194" s="21" t="s">
        <v>112</v>
      </c>
    </row>
    <row r="195" spans="1:10" ht="58.5" customHeight="1" x14ac:dyDescent="0.25">
      <c r="A195" s="6">
        <v>185</v>
      </c>
      <c r="B195" s="29" t="s">
        <v>141</v>
      </c>
      <c r="C195" s="15">
        <f t="shared" si="80"/>
        <v>99.5</v>
      </c>
      <c r="D195" s="15">
        <f t="shared" si="80"/>
        <v>99.5</v>
      </c>
      <c r="E195" s="15">
        <f t="shared" si="80"/>
        <v>0</v>
      </c>
      <c r="F195" s="15">
        <f t="shared" si="80"/>
        <v>0</v>
      </c>
      <c r="G195" s="15">
        <f t="shared" si="80"/>
        <v>0</v>
      </c>
      <c r="H195" s="15">
        <f t="shared" si="80"/>
        <v>0</v>
      </c>
      <c r="I195" s="15">
        <f t="shared" si="80"/>
        <v>0</v>
      </c>
      <c r="J195" s="21" t="s">
        <v>112</v>
      </c>
    </row>
    <row r="196" spans="1:10" ht="17.25" customHeight="1" x14ac:dyDescent="0.25">
      <c r="A196" s="6">
        <v>186</v>
      </c>
      <c r="B196" s="29" t="s">
        <v>37</v>
      </c>
      <c r="C196" s="15">
        <f>D196+E196+F196+G196+H196+I196</f>
        <v>99.5</v>
      </c>
      <c r="D196" s="15">
        <v>99.5</v>
      </c>
      <c r="E196" s="15">
        <v>0</v>
      </c>
      <c r="F196" s="15">
        <v>0</v>
      </c>
      <c r="G196" s="15">
        <v>0</v>
      </c>
      <c r="H196" s="15">
        <v>0</v>
      </c>
      <c r="I196" s="15">
        <v>0</v>
      </c>
      <c r="J196" s="21" t="s">
        <v>112</v>
      </c>
    </row>
    <row r="197" spans="1:10" ht="21" customHeight="1" x14ac:dyDescent="0.25">
      <c r="A197" s="6">
        <v>187</v>
      </c>
      <c r="B197" s="65" t="s">
        <v>31</v>
      </c>
      <c r="C197" s="66"/>
      <c r="D197" s="66"/>
      <c r="E197" s="66"/>
      <c r="F197" s="66"/>
      <c r="G197" s="66"/>
      <c r="H197" s="66"/>
      <c r="I197" s="66"/>
      <c r="J197" s="67"/>
    </row>
    <row r="198" spans="1:10" ht="17.25" customHeight="1" x14ac:dyDescent="0.25">
      <c r="A198" s="6">
        <f t="shared" si="59"/>
        <v>188</v>
      </c>
      <c r="B198" s="14" t="s">
        <v>18</v>
      </c>
      <c r="C198" s="15">
        <f>D198+E198+F198+G198+H198+I198</f>
        <v>13061.48575</v>
      </c>
      <c r="D198" s="15">
        <f t="shared" ref="D198:I198" si="81">D199+D200</f>
        <v>7761</v>
      </c>
      <c r="E198" s="15">
        <f t="shared" si="81"/>
        <v>964.5</v>
      </c>
      <c r="F198" s="15">
        <f t="shared" si="81"/>
        <v>1006</v>
      </c>
      <c r="G198" s="15">
        <f t="shared" si="81"/>
        <v>1056.3</v>
      </c>
      <c r="H198" s="15">
        <f t="shared" si="81"/>
        <v>1109.115</v>
      </c>
      <c r="I198" s="15">
        <f t="shared" si="81"/>
        <v>1164.5707500000001</v>
      </c>
      <c r="J198" s="21" t="s">
        <v>112</v>
      </c>
    </row>
    <row r="199" spans="1:10" ht="21" customHeight="1" x14ac:dyDescent="0.25">
      <c r="A199" s="6">
        <f t="shared" si="59"/>
        <v>189</v>
      </c>
      <c r="B199" s="14" t="s">
        <v>2</v>
      </c>
      <c r="C199" s="15">
        <f>D199+E199+F199+G199+H199+I199</f>
        <v>0</v>
      </c>
      <c r="D199" s="17">
        <f t="shared" ref="D199:I199" si="82">D208</f>
        <v>0</v>
      </c>
      <c r="E199" s="17">
        <f t="shared" si="82"/>
        <v>0</v>
      </c>
      <c r="F199" s="17">
        <f t="shared" si="82"/>
        <v>0</v>
      </c>
      <c r="G199" s="17">
        <f t="shared" si="82"/>
        <v>0</v>
      </c>
      <c r="H199" s="17">
        <f t="shared" si="82"/>
        <v>0</v>
      </c>
      <c r="I199" s="17">
        <f t="shared" si="82"/>
        <v>0</v>
      </c>
      <c r="J199" s="21" t="s">
        <v>112</v>
      </c>
    </row>
    <row r="200" spans="1:10" ht="16.5" customHeight="1" x14ac:dyDescent="0.25">
      <c r="A200" s="6">
        <f t="shared" si="59"/>
        <v>190</v>
      </c>
      <c r="B200" s="14" t="s">
        <v>3</v>
      </c>
      <c r="C200" s="11">
        <f t="shared" ref="C200:I200" si="83">C204+C209</f>
        <v>13061.48575</v>
      </c>
      <c r="D200" s="15">
        <f t="shared" si="83"/>
        <v>7761</v>
      </c>
      <c r="E200" s="15">
        <f t="shared" si="83"/>
        <v>964.5</v>
      </c>
      <c r="F200" s="15">
        <f t="shared" si="83"/>
        <v>1006</v>
      </c>
      <c r="G200" s="15">
        <f t="shared" si="83"/>
        <v>1056.3</v>
      </c>
      <c r="H200" s="15">
        <f t="shared" si="83"/>
        <v>1109.115</v>
      </c>
      <c r="I200" s="15">
        <f t="shared" si="83"/>
        <v>1164.5707500000001</v>
      </c>
      <c r="J200" s="16" t="s">
        <v>113</v>
      </c>
    </row>
    <row r="201" spans="1:10" ht="16.5" customHeight="1" x14ac:dyDescent="0.25">
      <c r="A201" s="6">
        <f t="shared" si="59"/>
        <v>191</v>
      </c>
      <c r="B201" s="55" t="s">
        <v>24</v>
      </c>
      <c r="C201" s="56"/>
      <c r="D201" s="56"/>
      <c r="E201" s="56"/>
      <c r="F201" s="56"/>
      <c r="G201" s="56"/>
      <c r="H201" s="56"/>
      <c r="I201" s="56"/>
      <c r="J201" s="57"/>
    </row>
    <row r="202" spans="1:10" ht="33.75" customHeight="1" x14ac:dyDescent="0.25">
      <c r="A202" s="6">
        <f t="shared" si="59"/>
        <v>192</v>
      </c>
      <c r="B202" s="14" t="s">
        <v>121</v>
      </c>
      <c r="C202" s="30">
        <f>SUM(C203:C204)</f>
        <v>4313.3999999999996</v>
      </c>
      <c r="D202" s="30">
        <f t="shared" ref="D202:I202" si="84">D204</f>
        <v>4313.3999999999996</v>
      </c>
      <c r="E202" s="30">
        <f>SUM(E203:E204)</f>
        <v>0</v>
      </c>
      <c r="F202" s="30">
        <f t="shared" si="84"/>
        <v>0</v>
      </c>
      <c r="G202" s="37">
        <f t="shared" si="84"/>
        <v>0</v>
      </c>
      <c r="H202" s="37">
        <f t="shared" si="84"/>
        <v>0</v>
      </c>
      <c r="I202" s="37">
        <f t="shared" si="84"/>
        <v>0</v>
      </c>
      <c r="J202" s="31" t="s">
        <v>112</v>
      </c>
    </row>
    <row r="203" spans="1:10" ht="20.25" customHeight="1" x14ac:dyDescent="0.25">
      <c r="A203" s="6">
        <f t="shared" si="59"/>
        <v>193</v>
      </c>
      <c r="B203" s="14" t="s">
        <v>2</v>
      </c>
      <c r="C203" s="30">
        <f>D203+E203+F203+G203+H203+I203</f>
        <v>0</v>
      </c>
      <c r="D203" s="30">
        <v>0</v>
      </c>
      <c r="E203" s="30">
        <v>0</v>
      </c>
      <c r="F203" s="30">
        <v>0</v>
      </c>
      <c r="G203" s="37">
        <v>0</v>
      </c>
      <c r="H203" s="37">
        <v>0</v>
      </c>
      <c r="I203" s="37">
        <v>0</v>
      </c>
      <c r="J203" s="31" t="s">
        <v>112</v>
      </c>
    </row>
    <row r="204" spans="1:10" ht="16.5" customHeight="1" x14ac:dyDescent="0.25">
      <c r="A204" s="6">
        <f t="shared" ref="A204:A275" si="85">A203+1</f>
        <v>194</v>
      </c>
      <c r="B204" s="14" t="s">
        <v>3</v>
      </c>
      <c r="C204" s="30">
        <f>D204+E204+F204+G204+H204+I204</f>
        <v>4313.3999999999996</v>
      </c>
      <c r="D204" s="30">
        <v>4313.3999999999996</v>
      </c>
      <c r="E204" s="30">
        <v>0</v>
      </c>
      <c r="F204" s="30">
        <v>0</v>
      </c>
      <c r="G204" s="37">
        <v>0</v>
      </c>
      <c r="H204" s="37">
        <v>0</v>
      </c>
      <c r="I204" s="37">
        <v>0</v>
      </c>
      <c r="J204" s="31" t="s">
        <v>112</v>
      </c>
    </row>
    <row r="205" spans="1:10" ht="15" customHeight="1" x14ac:dyDescent="0.25">
      <c r="A205" s="6">
        <f t="shared" si="85"/>
        <v>195</v>
      </c>
      <c r="B205" s="48" t="s">
        <v>22</v>
      </c>
      <c r="C205" s="49"/>
      <c r="D205" s="49"/>
      <c r="E205" s="49"/>
      <c r="F205" s="49"/>
      <c r="G205" s="49"/>
      <c r="H205" s="49"/>
      <c r="I205" s="49"/>
      <c r="J205" s="50"/>
    </row>
    <row r="206" spans="1:10" ht="30" x14ac:dyDescent="0.25">
      <c r="A206" s="6">
        <f t="shared" si="85"/>
        <v>196</v>
      </c>
      <c r="B206" s="4" t="s">
        <v>15</v>
      </c>
      <c r="C206" s="11">
        <f>C208+C209</f>
        <v>8748.0857500000002</v>
      </c>
      <c r="D206" s="11">
        <f t="shared" ref="D206:I206" si="86">D208+D209</f>
        <v>3447.6</v>
      </c>
      <c r="E206" s="11">
        <f t="shared" si="86"/>
        <v>964.5</v>
      </c>
      <c r="F206" s="11">
        <f t="shared" si="86"/>
        <v>1006</v>
      </c>
      <c r="G206" s="11">
        <f t="shared" si="86"/>
        <v>1056.3</v>
      </c>
      <c r="H206" s="11">
        <f>H208+H209</f>
        <v>1109.115</v>
      </c>
      <c r="I206" s="11">
        <f t="shared" si="86"/>
        <v>1164.5707500000001</v>
      </c>
      <c r="J206" s="31" t="s">
        <v>112</v>
      </c>
    </row>
    <row r="207" spans="1:10" x14ac:dyDescent="0.25">
      <c r="A207" s="6">
        <f t="shared" si="85"/>
        <v>197</v>
      </c>
      <c r="B207" s="4" t="s">
        <v>10</v>
      </c>
      <c r="C207" s="11"/>
      <c r="D207" s="5"/>
      <c r="E207" s="5"/>
      <c r="F207" s="5"/>
      <c r="G207" s="5"/>
      <c r="H207" s="5"/>
      <c r="I207" s="5"/>
      <c r="J207" s="31" t="s">
        <v>112</v>
      </c>
    </row>
    <row r="208" spans="1:10" x14ac:dyDescent="0.25">
      <c r="A208" s="6">
        <f t="shared" si="85"/>
        <v>198</v>
      </c>
      <c r="B208" s="4" t="s">
        <v>2</v>
      </c>
      <c r="C208" s="11">
        <f>D208+E208+G208+H208+I208</f>
        <v>0</v>
      </c>
      <c r="D208" s="10">
        <v>0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31" t="s">
        <v>112</v>
      </c>
    </row>
    <row r="209" spans="1:10" x14ac:dyDescent="0.25">
      <c r="A209" s="6">
        <f t="shared" si="85"/>
        <v>199</v>
      </c>
      <c r="B209" s="4" t="s">
        <v>3</v>
      </c>
      <c r="C209" s="11">
        <f>D209+E209+F209+G209+H209+I209</f>
        <v>8748.0857500000002</v>
      </c>
      <c r="D209" s="11">
        <f>D211+D213+D215+D217+D219</f>
        <v>3447.6</v>
      </c>
      <c r="E209" s="11">
        <f>E211+E213+E215+E217</f>
        <v>964.5</v>
      </c>
      <c r="F209" s="11">
        <f>F211+F213+F215+F217</f>
        <v>1006</v>
      </c>
      <c r="G209" s="11">
        <f>G211+G213+G215+G217</f>
        <v>1056.3</v>
      </c>
      <c r="H209" s="11">
        <f>H211+H213+H215+H217</f>
        <v>1109.115</v>
      </c>
      <c r="I209" s="11">
        <f>I211+I213+I215+I217</f>
        <v>1164.5707500000001</v>
      </c>
      <c r="J209" s="31" t="s">
        <v>112</v>
      </c>
    </row>
    <row r="210" spans="1:10" ht="60" x14ac:dyDescent="0.25">
      <c r="A210" s="6">
        <f t="shared" si="85"/>
        <v>200</v>
      </c>
      <c r="B210" s="14" t="s">
        <v>56</v>
      </c>
      <c r="C210" s="15">
        <f t="shared" ref="C210:I210" si="87">C211</f>
        <v>0</v>
      </c>
      <c r="D210" s="17">
        <f t="shared" si="87"/>
        <v>0</v>
      </c>
      <c r="E210" s="17">
        <f t="shared" si="87"/>
        <v>0</v>
      </c>
      <c r="F210" s="17">
        <f t="shared" si="87"/>
        <v>0</v>
      </c>
      <c r="G210" s="17">
        <f t="shared" si="87"/>
        <v>0</v>
      </c>
      <c r="H210" s="17">
        <f t="shared" si="87"/>
        <v>0</v>
      </c>
      <c r="I210" s="17">
        <f t="shared" si="87"/>
        <v>0</v>
      </c>
      <c r="J210" s="21" t="s">
        <v>135</v>
      </c>
    </row>
    <row r="211" spans="1:10" x14ac:dyDescent="0.25">
      <c r="A211" s="6">
        <f t="shared" si="85"/>
        <v>201</v>
      </c>
      <c r="B211" s="14" t="s">
        <v>3</v>
      </c>
      <c r="C211" s="15">
        <f>D211+E211+F211+G211+H211+I211</f>
        <v>0</v>
      </c>
      <c r="D211" s="17">
        <v>0</v>
      </c>
      <c r="E211" s="17">
        <v>0</v>
      </c>
      <c r="F211" s="17">
        <v>0</v>
      </c>
      <c r="G211" s="17">
        <v>0</v>
      </c>
      <c r="H211" s="17">
        <v>0</v>
      </c>
      <c r="I211" s="17">
        <v>0</v>
      </c>
      <c r="J211" s="31" t="s">
        <v>112</v>
      </c>
    </row>
    <row r="212" spans="1:10" ht="120" x14ac:dyDescent="0.25">
      <c r="A212" s="6">
        <f t="shared" si="85"/>
        <v>202</v>
      </c>
      <c r="B212" s="14" t="s">
        <v>107</v>
      </c>
      <c r="C212" s="15">
        <f>C213</f>
        <v>8021.0857500000002</v>
      </c>
      <c r="D212" s="15">
        <f t="shared" ref="D212:I212" si="88">D213</f>
        <v>2720.6</v>
      </c>
      <c r="E212" s="15">
        <f t="shared" si="88"/>
        <v>964.5</v>
      </c>
      <c r="F212" s="15">
        <f t="shared" si="88"/>
        <v>1006</v>
      </c>
      <c r="G212" s="15">
        <f t="shared" si="88"/>
        <v>1056.3</v>
      </c>
      <c r="H212" s="15">
        <f t="shared" si="88"/>
        <v>1109.115</v>
      </c>
      <c r="I212" s="15">
        <f t="shared" si="88"/>
        <v>1164.5707500000001</v>
      </c>
      <c r="J212" s="21">
        <v>125</v>
      </c>
    </row>
    <row r="213" spans="1:10" x14ac:dyDescent="0.25">
      <c r="A213" s="6">
        <f t="shared" si="85"/>
        <v>203</v>
      </c>
      <c r="B213" s="14" t="s">
        <v>3</v>
      </c>
      <c r="C213" s="15">
        <f>D213+E213+F213+G213+H213+I213</f>
        <v>8021.0857500000002</v>
      </c>
      <c r="D213" s="15">
        <v>2720.6</v>
      </c>
      <c r="E213" s="15">
        <v>964.5</v>
      </c>
      <c r="F213" s="15">
        <v>1006</v>
      </c>
      <c r="G213" s="15">
        <f>F213*1.05</f>
        <v>1056.3</v>
      </c>
      <c r="H213" s="15">
        <f>G213*1.05</f>
        <v>1109.115</v>
      </c>
      <c r="I213" s="15">
        <f>H213*1.05</f>
        <v>1164.5707500000001</v>
      </c>
      <c r="J213" s="31" t="s">
        <v>112</v>
      </c>
    </row>
    <row r="214" spans="1:10" ht="45" x14ac:dyDescent="0.25">
      <c r="A214" s="6">
        <f t="shared" si="85"/>
        <v>204</v>
      </c>
      <c r="B214" s="14" t="s">
        <v>72</v>
      </c>
      <c r="C214" s="15">
        <f>C215</f>
        <v>0</v>
      </c>
      <c r="D214" s="15">
        <f>D215</f>
        <v>0</v>
      </c>
      <c r="E214" s="15">
        <f>D214*1.06</f>
        <v>0</v>
      </c>
      <c r="F214" s="15">
        <f t="shared" ref="F214:I215" si="89">E214*1.06</f>
        <v>0</v>
      </c>
      <c r="G214" s="15">
        <f t="shared" si="89"/>
        <v>0</v>
      </c>
      <c r="H214" s="15">
        <f t="shared" si="89"/>
        <v>0</v>
      </c>
      <c r="I214" s="15">
        <f t="shared" si="89"/>
        <v>0</v>
      </c>
      <c r="J214" s="16"/>
    </row>
    <row r="215" spans="1:10" x14ac:dyDescent="0.25">
      <c r="A215" s="6">
        <f t="shared" si="85"/>
        <v>205</v>
      </c>
      <c r="B215" s="14" t="s">
        <v>37</v>
      </c>
      <c r="C215" s="15">
        <f>D215+E215+F215+G215+H215+I215</f>
        <v>0</v>
      </c>
      <c r="D215" s="15">
        <v>0</v>
      </c>
      <c r="E215" s="15">
        <f>D215*1.06</f>
        <v>0</v>
      </c>
      <c r="F215" s="15">
        <f t="shared" si="89"/>
        <v>0</v>
      </c>
      <c r="G215" s="15">
        <f t="shared" si="89"/>
        <v>0</v>
      </c>
      <c r="H215" s="15">
        <f t="shared" si="89"/>
        <v>0</v>
      </c>
      <c r="I215" s="15">
        <f t="shared" si="89"/>
        <v>0</v>
      </c>
      <c r="J215" s="31" t="s">
        <v>112</v>
      </c>
    </row>
    <row r="216" spans="1:10" ht="30" x14ac:dyDescent="0.25">
      <c r="A216" s="6">
        <f t="shared" si="85"/>
        <v>206</v>
      </c>
      <c r="B216" s="14" t="s">
        <v>104</v>
      </c>
      <c r="C216" s="15">
        <f t="shared" ref="C216:I218" si="90">C217</f>
        <v>600</v>
      </c>
      <c r="D216" s="15">
        <f t="shared" si="90"/>
        <v>600</v>
      </c>
      <c r="E216" s="15">
        <f t="shared" si="90"/>
        <v>0</v>
      </c>
      <c r="F216" s="15">
        <f t="shared" si="90"/>
        <v>0</v>
      </c>
      <c r="G216" s="15">
        <f t="shared" si="90"/>
        <v>0</v>
      </c>
      <c r="H216" s="15">
        <f t="shared" si="90"/>
        <v>0</v>
      </c>
      <c r="I216" s="15">
        <f t="shared" si="90"/>
        <v>0</v>
      </c>
      <c r="J216" s="21">
        <v>120</v>
      </c>
    </row>
    <row r="217" spans="1:10" x14ac:dyDescent="0.25">
      <c r="A217" s="6">
        <f t="shared" si="85"/>
        <v>207</v>
      </c>
      <c r="B217" s="14" t="s">
        <v>37</v>
      </c>
      <c r="C217" s="15">
        <f>D217+E217+F217+G217+H217+I217</f>
        <v>600</v>
      </c>
      <c r="D217" s="15">
        <v>600</v>
      </c>
      <c r="E217" s="15">
        <v>0</v>
      </c>
      <c r="F217" s="15">
        <v>0</v>
      </c>
      <c r="G217" s="15">
        <v>0</v>
      </c>
      <c r="H217" s="15">
        <v>0</v>
      </c>
      <c r="I217" s="15">
        <v>0</v>
      </c>
      <c r="J217" s="31" t="s">
        <v>112</v>
      </c>
    </row>
    <row r="218" spans="1:10" ht="60" x14ac:dyDescent="0.25">
      <c r="A218" s="6">
        <f>A217+1</f>
        <v>208</v>
      </c>
      <c r="B218" s="14" t="s">
        <v>140</v>
      </c>
      <c r="C218" s="15">
        <f t="shared" si="90"/>
        <v>127</v>
      </c>
      <c r="D218" s="15">
        <f t="shared" si="90"/>
        <v>127</v>
      </c>
      <c r="E218" s="15">
        <f t="shared" si="90"/>
        <v>0</v>
      </c>
      <c r="F218" s="15">
        <f t="shared" si="90"/>
        <v>0</v>
      </c>
      <c r="G218" s="15">
        <f t="shared" si="90"/>
        <v>0</v>
      </c>
      <c r="H218" s="15">
        <f t="shared" si="90"/>
        <v>0</v>
      </c>
      <c r="I218" s="15">
        <f t="shared" si="90"/>
        <v>0</v>
      </c>
      <c r="J218" s="21">
        <v>120</v>
      </c>
    </row>
    <row r="219" spans="1:10" x14ac:dyDescent="0.25">
      <c r="A219" s="6">
        <f>A218+1</f>
        <v>209</v>
      </c>
      <c r="B219" s="14" t="s">
        <v>37</v>
      </c>
      <c r="C219" s="15">
        <f>D219+E219+F219+G219+H219+I219</f>
        <v>127</v>
      </c>
      <c r="D219" s="15">
        <v>127</v>
      </c>
      <c r="E219" s="15">
        <v>0</v>
      </c>
      <c r="F219" s="15">
        <v>0</v>
      </c>
      <c r="G219" s="15">
        <v>0</v>
      </c>
      <c r="H219" s="15">
        <v>0</v>
      </c>
      <c r="I219" s="15">
        <v>0</v>
      </c>
      <c r="J219" s="31" t="s">
        <v>112</v>
      </c>
    </row>
    <row r="220" spans="1:10" x14ac:dyDescent="0.25">
      <c r="A220" s="6">
        <v>208</v>
      </c>
      <c r="B220" s="51" t="s">
        <v>38</v>
      </c>
      <c r="C220" s="49"/>
      <c r="D220" s="49"/>
      <c r="E220" s="49"/>
      <c r="F220" s="49"/>
      <c r="G220" s="49"/>
      <c r="H220" s="49"/>
      <c r="I220" s="49"/>
      <c r="J220" s="50"/>
    </row>
    <row r="221" spans="1:10" x14ac:dyDescent="0.25">
      <c r="A221" s="6">
        <f t="shared" si="85"/>
        <v>209</v>
      </c>
      <c r="B221" s="14" t="s">
        <v>18</v>
      </c>
      <c r="C221" s="15">
        <f>D221+E221+H221+I221+F221+G221</f>
        <v>658262.5</v>
      </c>
      <c r="D221" s="15">
        <f t="shared" ref="D221:I221" si="91">D222+D223</f>
        <v>85904</v>
      </c>
      <c r="E221" s="15">
        <f t="shared" si="91"/>
        <v>88143.9</v>
      </c>
      <c r="F221" s="15">
        <f t="shared" si="91"/>
        <v>83564.599999999991</v>
      </c>
      <c r="G221" s="15">
        <f t="shared" si="91"/>
        <v>171150</v>
      </c>
      <c r="H221" s="15">
        <f t="shared" si="91"/>
        <v>114050</v>
      </c>
      <c r="I221" s="15">
        <f t="shared" si="91"/>
        <v>115450</v>
      </c>
      <c r="J221" s="31" t="s">
        <v>112</v>
      </c>
    </row>
    <row r="222" spans="1:10" x14ac:dyDescent="0.25">
      <c r="A222" s="6">
        <f t="shared" si="85"/>
        <v>210</v>
      </c>
      <c r="B222" s="14" t="s">
        <v>2</v>
      </c>
      <c r="C222" s="17">
        <f t="shared" ref="C222:I223" si="92">C230+C226</f>
        <v>47500</v>
      </c>
      <c r="D222" s="17">
        <f t="shared" si="92"/>
        <v>0</v>
      </c>
      <c r="E222" s="17">
        <f t="shared" si="92"/>
        <v>0</v>
      </c>
      <c r="F222" s="17">
        <f t="shared" si="92"/>
        <v>0</v>
      </c>
      <c r="G222" s="17">
        <f t="shared" si="92"/>
        <v>47500</v>
      </c>
      <c r="H222" s="17">
        <f t="shared" si="92"/>
        <v>0</v>
      </c>
      <c r="I222" s="17">
        <f t="shared" si="92"/>
        <v>0</v>
      </c>
      <c r="J222" s="31" t="s">
        <v>112</v>
      </c>
    </row>
    <row r="223" spans="1:10" x14ac:dyDescent="0.25">
      <c r="A223" s="6">
        <f>A222+1</f>
        <v>211</v>
      </c>
      <c r="B223" s="14" t="s">
        <v>3</v>
      </c>
      <c r="C223" s="15">
        <f t="shared" si="92"/>
        <v>610762.5</v>
      </c>
      <c r="D223" s="11">
        <f>D231+D227</f>
        <v>85904</v>
      </c>
      <c r="E223" s="15">
        <f t="shared" si="92"/>
        <v>88143.9</v>
      </c>
      <c r="F223" s="15">
        <f t="shared" si="92"/>
        <v>83564.599999999991</v>
      </c>
      <c r="G223" s="15">
        <f t="shared" si="92"/>
        <v>123650</v>
      </c>
      <c r="H223" s="15">
        <f t="shared" si="92"/>
        <v>114050</v>
      </c>
      <c r="I223" s="15">
        <f t="shared" si="92"/>
        <v>115450</v>
      </c>
      <c r="J223" s="31" t="s">
        <v>112</v>
      </c>
    </row>
    <row r="224" spans="1:10" x14ac:dyDescent="0.25">
      <c r="A224" s="6">
        <f t="shared" ref="A224:A229" si="93">A223+1</f>
        <v>212</v>
      </c>
      <c r="B224" s="55" t="s">
        <v>24</v>
      </c>
      <c r="C224" s="56"/>
      <c r="D224" s="56"/>
      <c r="E224" s="56"/>
      <c r="F224" s="56"/>
      <c r="G224" s="56"/>
      <c r="H224" s="56"/>
      <c r="I224" s="56"/>
      <c r="J224" s="57"/>
    </row>
    <row r="225" spans="1:11" ht="30" x14ac:dyDescent="0.25">
      <c r="A225" s="6">
        <f t="shared" si="93"/>
        <v>213</v>
      </c>
      <c r="B225" s="14" t="s">
        <v>121</v>
      </c>
      <c r="C225" s="30">
        <f>D225+E225+F225+G225+H225+I225</f>
        <v>50000</v>
      </c>
      <c r="D225" s="30">
        <f>D227</f>
        <v>0</v>
      </c>
      <c r="E225" s="30">
        <f>E227</f>
        <v>0</v>
      </c>
      <c r="F225" s="30">
        <f>F227</f>
        <v>0</v>
      </c>
      <c r="G225" s="37">
        <f>G227+G226</f>
        <v>50000</v>
      </c>
      <c r="H225" s="37">
        <f>H227</f>
        <v>0</v>
      </c>
      <c r="I225" s="37">
        <f>I227</f>
        <v>0</v>
      </c>
      <c r="J225" s="31" t="s">
        <v>112</v>
      </c>
    </row>
    <row r="226" spans="1:11" x14ac:dyDescent="0.25">
      <c r="A226" s="6">
        <f t="shared" si="93"/>
        <v>214</v>
      </c>
      <c r="B226" s="14" t="s">
        <v>2</v>
      </c>
      <c r="C226" s="30">
        <f>D226+E226+F226+G226+H226+I226</f>
        <v>47500</v>
      </c>
      <c r="D226" s="30">
        <v>0</v>
      </c>
      <c r="E226" s="30">
        <v>0</v>
      </c>
      <c r="F226" s="30">
        <v>0</v>
      </c>
      <c r="G226" s="37">
        <v>47500</v>
      </c>
      <c r="H226" s="37">
        <v>0</v>
      </c>
      <c r="I226" s="37">
        <v>0</v>
      </c>
      <c r="J226" s="31" t="s">
        <v>112</v>
      </c>
    </row>
    <row r="227" spans="1:11" x14ac:dyDescent="0.25">
      <c r="A227" s="6">
        <f t="shared" si="93"/>
        <v>215</v>
      </c>
      <c r="B227" s="14" t="s">
        <v>3</v>
      </c>
      <c r="C227" s="30">
        <f>D227+E227+F227+G227+H227+I227</f>
        <v>2500</v>
      </c>
      <c r="D227" s="30">
        <v>0</v>
      </c>
      <c r="E227" s="30">
        <v>0</v>
      </c>
      <c r="F227" s="30">
        <v>0</v>
      </c>
      <c r="G227" s="37">
        <v>2500</v>
      </c>
      <c r="H227" s="37">
        <v>0</v>
      </c>
      <c r="I227" s="37">
        <v>0</v>
      </c>
      <c r="J227" s="31" t="s">
        <v>112</v>
      </c>
    </row>
    <row r="228" spans="1:11" x14ac:dyDescent="0.25">
      <c r="A228" s="6">
        <f t="shared" si="93"/>
        <v>216</v>
      </c>
      <c r="B228" s="48" t="s">
        <v>8</v>
      </c>
      <c r="C228" s="49"/>
      <c r="D228" s="49"/>
      <c r="E228" s="49"/>
      <c r="F228" s="49"/>
      <c r="G228" s="49"/>
      <c r="H228" s="49"/>
      <c r="I228" s="49"/>
      <c r="J228" s="50"/>
      <c r="K228" s="13"/>
    </row>
    <row r="229" spans="1:11" ht="30" x14ac:dyDescent="0.25">
      <c r="A229" s="6">
        <f t="shared" si="93"/>
        <v>217</v>
      </c>
      <c r="B229" s="14" t="s">
        <v>23</v>
      </c>
      <c r="C229" s="15">
        <f t="shared" ref="C229:I229" si="94">C230+C231</f>
        <v>608262.5</v>
      </c>
      <c r="D229" s="15">
        <f t="shared" si="94"/>
        <v>85904</v>
      </c>
      <c r="E229" s="15">
        <f t="shared" si="94"/>
        <v>88143.9</v>
      </c>
      <c r="F229" s="15">
        <f t="shared" si="94"/>
        <v>83564.599999999991</v>
      </c>
      <c r="G229" s="15">
        <f t="shared" si="94"/>
        <v>121150</v>
      </c>
      <c r="H229" s="15">
        <f t="shared" si="94"/>
        <v>114050</v>
      </c>
      <c r="I229" s="15">
        <f t="shared" si="94"/>
        <v>115450</v>
      </c>
      <c r="J229" s="31" t="s">
        <v>112</v>
      </c>
    </row>
    <row r="230" spans="1:11" x14ac:dyDescent="0.25">
      <c r="A230" s="6">
        <f t="shared" si="85"/>
        <v>218</v>
      </c>
      <c r="B230" s="14" t="s">
        <v>2</v>
      </c>
      <c r="C230" s="15">
        <f>D230+E230+F230+G230+H230+I230</f>
        <v>0</v>
      </c>
      <c r="D230" s="15">
        <f t="shared" ref="D230:I230" si="95">D233</f>
        <v>0</v>
      </c>
      <c r="E230" s="15">
        <f>E254</f>
        <v>0</v>
      </c>
      <c r="F230" s="15">
        <f t="shared" si="95"/>
        <v>0</v>
      </c>
      <c r="G230" s="15">
        <f t="shared" si="95"/>
        <v>0</v>
      </c>
      <c r="H230" s="15">
        <f t="shared" si="95"/>
        <v>0</v>
      </c>
      <c r="I230" s="15">
        <f t="shared" si="95"/>
        <v>0</v>
      </c>
      <c r="J230" s="31" t="s">
        <v>112</v>
      </c>
    </row>
    <row r="231" spans="1:11" x14ac:dyDescent="0.25">
      <c r="A231" s="6">
        <f t="shared" si="85"/>
        <v>219</v>
      </c>
      <c r="B231" s="14" t="s">
        <v>3</v>
      </c>
      <c r="C231" s="15">
        <f>D231+E231+F231+G231+H231+I231</f>
        <v>608262.5</v>
      </c>
      <c r="D231" s="15">
        <f>D234+D236+D238+D240+D242+D244+D246+D248+D250+D252+D255+D258</f>
        <v>85904</v>
      </c>
      <c r="E231" s="15">
        <f t="shared" ref="E231:I231" si="96">E234+E236+E238+E240+E242+E244+E246+E248+E250+E252+E255</f>
        <v>88143.9</v>
      </c>
      <c r="F231" s="15">
        <f t="shared" si="96"/>
        <v>83564.599999999991</v>
      </c>
      <c r="G231" s="15">
        <f t="shared" si="96"/>
        <v>121150</v>
      </c>
      <c r="H231" s="15">
        <f t="shared" si="96"/>
        <v>114050</v>
      </c>
      <c r="I231" s="15">
        <f t="shared" si="96"/>
        <v>115450</v>
      </c>
      <c r="J231" s="31" t="s">
        <v>112</v>
      </c>
    </row>
    <row r="232" spans="1:11" ht="120" x14ac:dyDescent="0.25">
      <c r="A232" s="6">
        <f t="shared" si="85"/>
        <v>220</v>
      </c>
      <c r="B232" s="18" t="s">
        <v>73</v>
      </c>
      <c r="C232" s="15">
        <f>C233+C234</f>
        <v>9500</v>
      </c>
      <c r="D232" s="15">
        <f t="shared" ref="D232:I232" si="97">D233+D234</f>
        <v>0</v>
      </c>
      <c r="E232" s="15">
        <f t="shared" si="97"/>
        <v>0</v>
      </c>
      <c r="F232" s="15">
        <f t="shared" si="97"/>
        <v>0</v>
      </c>
      <c r="G232" s="15">
        <f t="shared" si="97"/>
        <v>9500</v>
      </c>
      <c r="H232" s="15">
        <f t="shared" si="97"/>
        <v>0</v>
      </c>
      <c r="I232" s="15">
        <f t="shared" si="97"/>
        <v>0</v>
      </c>
      <c r="J232" s="21">
        <v>132</v>
      </c>
    </row>
    <row r="233" spans="1:11" x14ac:dyDescent="0.25">
      <c r="A233" s="6">
        <f t="shared" si="85"/>
        <v>221</v>
      </c>
      <c r="B233" s="18" t="s">
        <v>16</v>
      </c>
      <c r="C233" s="15">
        <f>D233+E233+F233+H233+I233</f>
        <v>0</v>
      </c>
      <c r="D233" s="16">
        <v>0</v>
      </c>
      <c r="E233" s="17">
        <v>0</v>
      </c>
      <c r="F233" s="17">
        <v>0</v>
      </c>
      <c r="G233" s="17">
        <v>0</v>
      </c>
      <c r="H233" s="17">
        <v>0</v>
      </c>
      <c r="I233" s="17">
        <v>0</v>
      </c>
      <c r="J233" s="31" t="s">
        <v>112</v>
      </c>
    </row>
    <row r="234" spans="1:11" x14ac:dyDescent="0.25">
      <c r="A234" s="6">
        <f t="shared" si="85"/>
        <v>222</v>
      </c>
      <c r="B234" s="14" t="s">
        <v>3</v>
      </c>
      <c r="C234" s="15">
        <f>D234+E234+F234+G234+H234+I234</f>
        <v>9500</v>
      </c>
      <c r="D234" s="17">
        <v>0</v>
      </c>
      <c r="E234" s="15">
        <v>0</v>
      </c>
      <c r="F234" s="16">
        <v>0</v>
      </c>
      <c r="G234" s="17">
        <v>9500</v>
      </c>
      <c r="H234" s="17">
        <v>0</v>
      </c>
      <c r="I234" s="17">
        <v>0</v>
      </c>
      <c r="J234" s="31" t="s">
        <v>112</v>
      </c>
    </row>
    <row r="235" spans="1:11" ht="90" x14ac:dyDescent="0.25">
      <c r="A235" s="6">
        <f t="shared" si="85"/>
        <v>223</v>
      </c>
      <c r="B235" s="14" t="s">
        <v>115</v>
      </c>
      <c r="C235" s="15">
        <f t="shared" ref="C235:I235" si="98">C236</f>
        <v>289053.2</v>
      </c>
      <c r="D235" s="15">
        <f t="shared" si="98"/>
        <v>36943.199999999997</v>
      </c>
      <c r="E235" s="15">
        <f t="shared" si="98"/>
        <v>40086.5</v>
      </c>
      <c r="F235" s="15">
        <f t="shared" si="98"/>
        <v>41023.5</v>
      </c>
      <c r="G235" s="15">
        <f t="shared" si="98"/>
        <v>56000</v>
      </c>
      <c r="H235" s="15">
        <f t="shared" si="98"/>
        <v>57000</v>
      </c>
      <c r="I235" s="15">
        <f t="shared" si="98"/>
        <v>58000</v>
      </c>
      <c r="J235" s="21">
        <v>129.13</v>
      </c>
    </row>
    <row r="236" spans="1:11" x14ac:dyDescent="0.25">
      <c r="A236" s="6">
        <f t="shared" si="85"/>
        <v>224</v>
      </c>
      <c r="B236" s="14" t="s">
        <v>3</v>
      </c>
      <c r="C236" s="15">
        <f>D236+E236+F236+G236+H236+I236</f>
        <v>289053.2</v>
      </c>
      <c r="D236" s="15">
        <v>36943.199999999997</v>
      </c>
      <c r="E236" s="15">
        <v>40086.5</v>
      </c>
      <c r="F236" s="15">
        <v>41023.5</v>
      </c>
      <c r="G236" s="15">
        <v>56000</v>
      </c>
      <c r="H236" s="15">
        <v>57000</v>
      </c>
      <c r="I236" s="15">
        <v>58000</v>
      </c>
      <c r="J236" s="31" t="s">
        <v>112</v>
      </c>
    </row>
    <row r="237" spans="1:11" ht="75" customHeight="1" x14ac:dyDescent="0.25">
      <c r="A237" s="6">
        <f t="shared" si="85"/>
        <v>225</v>
      </c>
      <c r="B237" s="14" t="s">
        <v>143</v>
      </c>
      <c r="C237" s="15">
        <f t="shared" ref="C237:I237" si="99">C238</f>
        <v>2725</v>
      </c>
      <c r="D237" s="15">
        <f t="shared" si="99"/>
        <v>175</v>
      </c>
      <c r="E237" s="15">
        <f t="shared" si="99"/>
        <v>0</v>
      </c>
      <c r="F237" s="15">
        <f t="shared" si="99"/>
        <v>0</v>
      </c>
      <c r="G237" s="15">
        <f t="shared" si="99"/>
        <v>800</v>
      </c>
      <c r="H237" s="15">
        <f t="shared" si="99"/>
        <v>850</v>
      </c>
      <c r="I237" s="15">
        <f t="shared" si="99"/>
        <v>900</v>
      </c>
      <c r="J237" s="21">
        <v>136</v>
      </c>
    </row>
    <row r="238" spans="1:11" x14ac:dyDescent="0.25">
      <c r="A238" s="6">
        <f t="shared" si="85"/>
        <v>226</v>
      </c>
      <c r="B238" s="14" t="s">
        <v>3</v>
      </c>
      <c r="C238" s="15">
        <f>D238+E238+F238+G238+H238+I238</f>
        <v>2725</v>
      </c>
      <c r="D238" s="15">
        <v>175</v>
      </c>
      <c r="E238" s="17">
        <v>0</v>
      </c>
      <c r="F238" s="17">
        <v>0</v>
      </c>
      <c r="G238" s="17">
        <v>800</v>
      </c>
      <c r="H238" s="17">
        <v>850</v>
      </c>
      <c r="I238" s="17">
        <v>900</v>
      </c>
      <c r="J238" s="31" t="s">
        <v>112</v>
      </c>
    </row>
    <row r="239" spans="1:11" ht="30" x14ac:dyDescent="0.25">
      <c r="A239" s="6">
        <f t="shared" si="85"/>
        <v>227</v>
      </c>
      <c r="B239" s="14" t="s">
        <v>74</v>
      </c>
      <c r="C239" s="15">
        <f t="shared" ref="C239:I239" si="100">C240</f>
        <v>133380.20000000001</v>
      </c>
      <c r="D239" s="15">
        <f t="shared" si="100"/>
        <v>19012.400000000001</v>
      </c>
      <c r="E239" s="15">
        <f t="shared" si="100"/>
        <v>21022.3</v>
      </c>
      <c r="F239" s="15">
        <f t="shared" si="100"/>
        <v>21345.5</v>
      </c>
      <c r="G239" s="15">
        <f t="shared" si="100"/>
        <v>23000</v>
      </c>
      <c r="H239" s="15">
        <f t="shared" si="100"/>
        <v>24000</v>
      </c>
      <c r="I239" s="15">
        <f t="shared" si="100"/>
        <v>25000</v>
      </c>
      <c r="J239" s="21">
        <v>133</v>
      </c>
    </row>
    <row r="240" spans="1:11" x14ac:dyDescent="0.25">
      <c r="A240" s="6">
        <f t="shared" si="85"/>
        <v>228</v>
      </c>
      <c r="B240" s="14" t="s">
        <v>3</v>
      </c>
      <c r="C240" s="15">
        <f>D240+E240+F240+G240+H240+I240</f>
        <v>133380.20000000001</v>
      </c>
      <c r="D240" s="15">
        <v>19012.400000000001</v>
      </c>
      <c r="E240" s="15">
        <v>21022.3</v>
      </c>
      <c r="F240" s="15">
        <v>21345.5</v>
      </c>
      <c r="G240" s="15">
        <v>23000</v>
      </c>
      <c r="H240" s="15">
        <v>24000</v>
      </c>
      <c r="I240" s="15">
        <v>25000</v>
      </c>
      <c r="J240" s="31" t="s">
        <v>112</v>
      </c>
    </row>
    <row r="241" spans="1:10" ht="30" x14ac:dyDescent="0.25">
      <c r="A241" s="6">
        <f t="shared" si="85"/>
        <v>229</v>
      </c>
      <c r="B241" s="14" t="s">
        <v>100</v>
      </c>
      <c r="C241" s="15">
        <f t="shared" ref="C241:I241" si="101">C242</f>
        <v>1743.6</v>
      </c>
      <c r="D241" s="15">
        <f t="shared" si="101"/>
        <v>277</v>
      </c>
      <c r="E241" s="15">
        <f t="shared" si="101"/>
        <v>278.10000000000002</v>
      </c>
      <c r="F241" s="15">
        <f t="shared" si="101"/>
        <v>288.5</v>
      </c>
      <c r="G241" s="15">
        <f t="shared" si="101"/>
        <v>300</v>
      </c>
      <c r="H241" s="15">
        <f t="shared" si="101"/>
        <v>300</v>
      </c>
      <c r="I241" s="15">
        <f t="shared" si="101"/>
        <v>300</v>
      </c>
      <c r="J241" s="21">
        <v>132</v>
      </c>
    </row>
    <row r="242" spans="1:10" x14ac:dyDescent="0.25">
      <c r="A242" s="6">
        <f t="shared" si="85"/>
        <v>230</v>
      </c>
      <c r="B242" s="14" t="s">
        <v>3</v>
      </c>
      <c r="C242" s="15">
        <f>D242+E242+F242+G242+H242+I242</f>
        <v>1743.6</v>
      </c>
      <c r="D242" s="15">
        <v>277</v>
      </c>
      <c r="E242" s="15">
        <v>278.10000000000002</v>
      </c>
      <c r="F242" s="15">
        <v>288.5</v>
      </c>
      <c r="G242" s="15">
        <v>300</v>
      </c>
      <c r="H242" s="15">
        <v>300</v>
      </c>
      <c r="I242" s="15">
        <v>300</v>
      </c>
      <c r="J242" s="31" t="s">
        <v>112</v>
      </c>
    </row>
    <row r="243" spans="1:10" ht="45" x14ac:dyDescent="0.25">
      <c r="A243" s="6">
        <f t="shared" si="85"/>
        <v>231</v>
      </c>
      <c r="B243" s="14" t="s">
        <v>75</v>
      </c>
      <c r="C243" s="15">
        <f>C244</f>
        <v>3883.9</v>
      </c>
      <c r="D243" s="15">
        <f>D244</f>
        <v>1483.9</v>
      </c>
      <c r="E243" s="15">
        <f>E244</f>
        <v>0</v>
      </c>
      <c r="F243" s="15">
        <f>F244</f>
        <v>0</v>
      </c>
      <c r="G243" s="15">
        <v>750</v>
      </c>
      <c r="H243" s="15">
        <v>800</v>
      </c>
      <c r="I243" s="15">
        <v>850</v>
      </c>
      <c r="J243" s="21">
        <v>134</v>
      </c>
    </row>
    <row r="244" spans="1:10" x14ac:dyDescent="0.25">
      <c r="A244" s="6">
        <f t="shared" si="85"/>
        <v>232</v>
      </c>
      <c r="B244" s="14" t="s">
        <v>3</v>
      </c>
      <c r="C244" s="15">
        <f>D244+E244+F244+G244+H244+I244</f>
        <v>3883.9</v>
      </c>
      <c r="D244" s="15">
        <v>1483.9</v>
      </c>
      <c r="E244" s="15">
        <v>0</v>
      </c>
      <c r="F244" s="15">
        <v>0</v>
      </c>
      <c r="G244" s="15">
        <v>750</v>
      </c>
      <c r="H244" s="15">
        <v>800</v>
      </c>
      <c r="I244" s="15">
        <v>850</v>
      </c>
      <c r="J244" s="31" t="s">
        <v>112</v>
      </c>
    </row>
    <row r="245" spans="1:10" ht="30" x14ac:dyDescent="0.25">
      <c r="A245" s="6">
        <f t="shared" si="85"/>
        <v>233</v>
      </c>
      <c r="B245" s="14" t="s">
        <v>76</v>
      </c>
      <c r="C245" s="15">
        <f t="shared" ref="C245:I245" si="102">C246</f>
        <v>35063.800000000003</v>
      </c>
      <c r="D245" s="15">
        <f t="shared" si="102"/>
        <v>3555.8</v>
      </c>
      <c r="E245" s="15">
        <f t="shared" si="102"/>
        <v>6102.1</v>
      </c>
      <c r="F245" s="15">
        <f t="shared" si="102"/>
        <v>4405.8999999999996</v>
      </c>
      <c r="G245" s="15">
        <f t="shared" si="102"/>
        <v>6700</v>
      </c>
      <c r="H245" s="15">
        <f t="shared" si="102"/>
        <v>7000</v>
      </c>
      <c r="I245" s="15">
        <f t="shared" si="102"/>
        <v>7300</v>
      </c>
      <c r="J245" s="16"/>
    </row>
    <row r="246" spans="1:10" x14ac:dyDescent="0.25">
      <c r="A246" s="6">
        <f t="shared" si="85"/>
        <v>234</v>
      </c>
      <c r="B246" s="14" t="s">
        <v>3</v>
      </c>
      <c r="C246" s="15">
        <f>D246+E246+F246+G246+H246+I246</f>
        <v>35063.800000000003</v>
      </c>
      <c r="D246" s="15">
        <v>3555.8</v>
      </c>
      <c r="E246" s="15">
        <v>6102.1</v>
      </c>
      <c r="F246" s="15">
        <v>4405.8999999999996</v>
      </c>
      <c r="G246" s="11">
        <v>6700</v>
      </c>
      <c r="H246" s="11">
        <v>7000</v>
      </c>
      <c r="I246" s="11">
        <v>7300</v>
      </c>
      <c r="J246" s="31" t="s">
        <v>112</v>
      </c>
    </row>
    <row r="247" spans="1:10" ht="94.5" customHeight="1" x14ac:dyDescent="0.25">
      <c r="A247" s="6">
        <f t="shared" si="85"/>
        <v>235</v>
      </c>
      <c r="B247" s="14" t="s">
        <v>106</v>
      </c>
      <c r="C247" s="15">
        <f t="shared" ref="C247:I247" si="103">C248</f>
        <v>1060</v>
      </c>
      <c r="D247" s="15">
        <f t="shared" si="103"/>
        <v>560</v>
      </c>
      <c r="E247" s="15">
        <f t="shared" si="103"/>
        <v>100</v>
      </c>
      <c r="F247" s="15">
        <f t="shared" si="103"/>
        <v>100</v>
      </c>
      <c r="G247" s="15">
        <f t="shared" si="103"/>
        <v>100</v>
      </c>
      <c r="H247" s="15">
        <f t="shared" si="103"/>
        <v>100</v>
      </c>
      <c r="I247" s="15">
        <f t="shared" si="103"/>
        <v>100</v>
      </c>
      <c r="J247" s="16"/>
    </row>
    <row r="248" spans="1:10" x14ac:dyDescent="0.25">
      <c r="A248" s="6">
        <f t="shared" si="85"/>
        <v>236</v>
      </c>
      <c r="B248" s="14" t="s">
        <v>3</v>
      </c>
      <c r="C248" s="15">
        <f>D248+E248+F248+G248+H248+I248</f>
        <v>1060</v>
      </c>
      <c r="D248" s="15">
        <v>560</v>
      </c>
      <c r="E248" s="15">
        <v>100</v>
      </c>
      <c r="F248" s="15">
        <v>100</v>
      </c>
      <c r="G248" s="15">
        <v>100</v>
      </c>
      <c r="H248" s="15">
        <v>100</v>
      </c>
      <c r="I248" s="15">
        <v>100</v>
      </c>
      <c r="J248" s="31" t="s">
        <v>112</v>
      </c>
    </row>
    <row r="249" spans="1:10" ht="45" x14ac:dyDescent="0.25">
      <c r="A249" s="6">
        <f t="shared" si="85"/>
        <v>237</v>
      </c>
      <c r="B249" s="14" t="s">
        <v>77</v>
      </c>
      <c r="C249" s="15">
        <f t="shared" ref="C249:I249" si="104">C250</f>
        <v>113559.1</v>
      </c>
      <c r="D249" s="15">
        <f t="shared" si="104"/>
        <v>19482.7</v>
      </c>
      <c r="E249" s="15">
        <f t="shared" si="104"/>
        <v>16675.2</v>
      </c>
      <c r="F249" s="15">
        <f t="shared" si="104"/>
        <v>16401.2</v>
      </c>
      <c r="G249" s="15">
        <f t="shared" si="104"/>
        <v>20000</v>
      </c>
      <c r="H249" s="15">
        <f t="shared" si="104"/>
        <v>20000</v>
      </c>
      <c r="I249" s="15">
        <f t="shared" si="104"/>
        <v>21000</v>
      </c>
      <c r="J249" s="21">
        <v>135</v>
      </c>
    </row>
    <row r="250" spans="1:10" x14ac:dyDescent="0.25">
      <c r="A250" s="6">
        <f t="shared" si="85"/>
        <v>238</v>
      </c>
      <c r="B250" s="14" t="s">
        <v>3</v>
      </c>
      <c r="C250" s="15">
        <f>D250+E250+F250+G250+H250+I250</f>
        <v>113559.1</v>
      </c>
      <c r="D250" s="15">
        <v>19482.7</v>
      </c>
      <c r="E250" s="15">
        <v>16675.2</v>
      </c>
      <c r="F250" s="15">
        <v>16401.2</v>
      </c>
      <c r="G250" s="15">
        <v>20000</v>
      </c>
      <c r="H250" s="15">
        <v>20000</v>
      </c>
      <c r="I250" s="15">
        <v>21000</v>
      </c>
      <c r="J250" s="31" t="s">
        <v>112</v>
      </c>
    </row>
    <row r="251" spans="1:10" ht="45" x14ac:dyDescent="0.25">
      <c r="A251" s="6">
        <f t="shared" si="85"/>
        <v>239</v>
      </c>
      <c r="B251" s="14" t="s">
        <v>78</v>
      </c>
      <c r="C251" s="15">
        <f>D251+E251+F251+H251+I251</f>
        <v>83.7</v>
      </c>
      <c r="D251" s="15">
        <f>D252</f>
        <v>83.7</v>
      </c>
      <c r="E251" s="15">
        <v>0</v>
      </c>
      <c r="F251" s="15">
        <v>0</v>
      </c>
      <c r="G251" s="15">
        <v>0</v>
      </c>
      <c r="H251" s="15">
        <v>0</v>
      </c>
      <c r="I251" s="15">
        <v>0</v>
      </c>
      <c r="J251" s="16"/>
    </row>
    <row r="252" spans="1:10" x14ac:dyDescent="0.25">
      <c r="A252" s="6">
        <f t="shared" si="85"/>
        <v>240</v>
      </c>
      <c r="B252" s="14" t="s">
        <v>3</v>
      </c>
      <c r="C252" s="15">
        <f>D252+E252+F252+G252+I252</f>
        <v>83.7</v>
      </c>
      <c r="D252" s="15">
        <v>83.7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31" t="s">
        <v>112</v>
      </c>
    </row>
    <row r="253" spans="1:10" ht="75" x14ac:dyDescent="0.25">
      <c r="A253" s="6">
        <f t="shared" si="85"/>
        <v>241</v>
      </c>
      <c r="B253" s="4" t="s">
        <v>101</v>
      </c>
      <c r="C253" s="11">
        <f t="shared" ref="C253:C258" si="105">D253+E253+F253+G253+H253+I253</f>
        <v>16684.7</v>
      </c>
      <c r="D253" s="11">
        <f>SUM(D254:D255)</f>
        <v>2805</v>
      </c>
      <c r="E253" s="11">
        <f>SUM(E254:E255)</f>
        <v>3879.7</v>
      </c>
      <c r="F253" s="11">
        <v>0</v>
      </c>
      <c r="G253" s="11">
        <v>4000</v>
      </c>
      <c r="H253" s="11">
        <v>4000</v>
      </c>
      <c r="I253" s="11">
        <v>2000</v>
      </c>
      <c r="J253" s="42">
        <v>130</v>
      </c>
    </row>
    <row r="254" spans="1:10" x14ac:dyDescent="0.25">
      <c r="A254" s="6">
        <f t="shared" si="85"/>
        <v>242</v>
      </c>
      <c r="B254" s="4" t="s">
        <v>16</v>
      </c>
      <c r="C254" s="11">
        <f t="shared" si="105"/>
        <v>0</v>
      </c>
      <c r="D254" s="11">
        <v>0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31" t="s">
        <v>112</v>
      </c>
    </row>
    <row r="255" spans="1:10" x14ac:dyDescent="0.25">
      <c r="A255" s="6">
        <f t="shared" si="85"/>
        <v>243</v>
      </c>
      <c r="B255" s="4" t="s">
        <v>3</v>
      </c>
      <c r="C255" s="11">
        <f t="shared" si="105"/>
        <v>16684.7</v>
      </c>
      <c r="D255" s="11">
        <v>2805</v>
      </c>
      <c r="E255" s="11">
        <v>3879.7</v>
      </c>
      <c r="F255" s="11">
        <v>0</v>
      </c>
      <c r="G255" s="11">
        <v>4000</v>
      </c>
      <c r="H255" s="11">
        <v>4000</v>
      </c>
      <c r="I255" s="11">
        <v>2000</v>
      </c>
      <c r="J255" s="31" t="s">
        <v>112</v>
      </c>
    </row>
    <row r="256" spans="1:10" ht="45" x14ac:dyDescent="0.25">
      <c r="A256" s="6">
        <f>A255+1</f>
        <v>244</v>
      </c>
      <c r="B256" s="4" t="s">
        <v>147</v>
      </c>
      <c r="C256" s="11">
        <f t="shared" si="105"/>
        <v>1525.3</v>
      </c>
      <c r="D256" s="11">
        <f>SUM(D257:D258)</f>
        <v>1525.3</v>
      </c>
      <c r="E256" s="11">
        <f>SUM(E257:E258)</f>
        <v>0</v>
      </c>
      <c r="F256" s="11">
        <v>0</v>
      </c>
      <c r="G256" s="11">
        <v>0</v>
      </c>
      <c r="H256" s="11">
        <v>0</v>
      </c>
      <c r="I256" s="11">
        <v>0</v>
      </c>
      <c r="J256" s="42">
        <v>130</v>
      </c>
    </row>
    <row r="257" spans="1:10" x14ac:dyDescent="0.25">
      <c r="A257" s="6">
        <f>A256+1</f>
        <v>245</v>
      </c>
      <c r="B257" s="4" t="s">
        <v>16</v>
      </c>
      <c r="C257" s="11">
        <f t="shared" si="105"/>
        <v>0</v>
      </c>
      <c r="D257" s="11">
        <v>0</v>
      </c>
      <c r="E257" s="11">
        <v>0</v>
      </c>
      <c r="F257" s="11">
        <v>0</v>
      </c>
      <c r="G257" s="11">
        <v>0</v>
      </c>
      <c r="H257" s="11">
        <v>0</v>
      </c>
      <c r="I257" s="11">
        <v>0</v>
      </c>
      <c r="J257" s="31" t="s">
        <v>112</v>
      </c>
    </row>
    <row r="258" spans="1:10" x14ac:dyDescent="0.25">
      <c r="A258" s="6">
        <f>A257+1</f>
        <v>246</v>
      </c>
      <c r="B258" s="4" t="s">
        <v>3</v>
      </c>
      <c r="C258" s="11">
        <f t="shared" si="105"/>
        <v>1525.3</v>
      </c>
      <c r="D258" s="11">
        <v>1525.3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31" t="s">
        <v>112</v>
      </c>
    </row>
    <row r="259" spans="1:10" ht="15" customHeight="1" x14ac:dyDescent="0.25">
      <c r="A259" s="6">
        <v>247</v>
      </c>
      <c r="B259" s="52" t="s">
        <v>61</v>
      </c>
      <c r="C259" s="53"/>
      <c r="D259" s="53"/>
      <c r="E259" s="53"/>
      <c r="F259" s="53"/>
      <c r="G259" s="53"/>
      <c r="H259" s="53"/>
      <c r="I259" s="53"/>
      <c r="J259" s="54"/>
    </row>
    <row r="260" spans="1:10" x14ac:dyDescent="0.25">
      <c r="A260" s="6">
        <f t="shared" si="85"/>
        <v>248</v>
      </c>
      <c r="B260" s="14" t="s">
        <v>18</v>
      </c>
      <c r="C260" s="15">
        <f>D260+E260+G260+I260</f>
        <v>894.3</v>
      </c>
      <c r="D260" s="15">
        <f t="shared" ref="D260:I260" si="106">D261</f>
        <v>500</v>
      </c>
      <c r="E260" s="15">
        <f t="shared" si="106"/>
        <v>394.3</v>
      </c>
      <c r="F260" s="15">
        <f t="shared" si="106"/>
        <v>0</v>
      </c>
      <c r="G260" s="15">
        <f t="shared" si="106"/>
        <v>0</v>
      </c>
      <c r="H260" s="15">
        <f t="shared" si="106"/>
        <v>0</v>
      </c>
      <c r="I260" s="15">
        <f t="shared" si="106"/>
        <v>0</v>
      </c>
      <c r="J260" s="31" t="s">
        <v>112</v>
      </c>
    </row>
    <row r="261" spans="1:10" x14ac:dyDescent="0.25">
      <c r="A261" s="6">
        <f t="shared" si="85"/>
        <v>249</v>
      </c>
      <c r="B261" s="14" t="s">
        <v>3</v>
      </c>
      <c r="C261" s="15">
        <f>D261+E261+G261+I261</f>
        <v>894.3</v>
      </c>
      <c r="D261" s="15">
        <f t="shared" ref="D261:I261" si="107">D264</f>
        <v>500</v>
      </c>
      <c r="E261" s="15">
        <f t="shared" si="107"/>
        <v>394.3</v>
      </c>
      <c r="F261" s="15">
        <f t="shared" si="107"/>
        <v>0</v>
      </c>
      <c r="G261" s="15">
        <f t="shared" si="107"/>
        <v>0</v>
      </c>
      <c r="H261" s="15">
        <f t="shared" si="107"/>
        <v>0</v>
      </c>
      <c r="I261" s="15">
        <f t="shared" si="107"/>
        <v>0</v>
      </c>
      <c r="J261" s="31" t="s">
        <v>112</v>
      </c>
    </row>
    <row r="262" spans="1:10" x14ac:dyDescent="0.25">
      <c r="A262" s="6">
        <f t="shared" si="85"/>
        <v>250</v>
      </c>
      <c r="B262" s="48" t="s">
        <v>8</v>
      </c>
      <c r="C262" s="49"/>
      <c r="D262" s="49"/>
      <c r="E262" s="49"/>
      <c r="F262" s="49"/>
      <c r="G262" s="49"/>
      <c r="H262" s="49"/>
      <c r="I262" s="49"/>
      <c r="J262" s="50"/>
    </row>
    <row r="263" spans="1:10" ht="30" x14ac:dyDescent="0.25">
      <c r="A263" s="6">
        <f t="shared" si="85"/>
        <v>251</v>
      </c>
      <c r="B263" s="14" t="s">
        <v>23</v>
      </c>
      <c r="C263" s="15">
        <f>D263+E263+G263+H263+I263</f>
        <v>894.3</v>
      </c>
      <c r="D263" s="15">
        <f t="shared" ref="D263:I263" si="108">D264</f>
        <v>500</v>
      </c>
      <c r="E263" s="15">
        <f t="shared" si="108"/>
        <v>394.3</v>
      </c>
      <c r="F263" s="15">
        <f t="shared" si="108"/>
        <v>0</v>
      </c>
      <c r="G263" s="15">
        <f t="shared" si="108"/>
        <v>0</v>
      </c>
      <c r="H263" s="15">
        <f t="shared" si="108"/>
        <v>0</v>
      </c>
      <c r="I263" s="15">
        <f t="shared" si="108"/>
        <v>0</v>
      </c>
      <c r="J263" s="31" t="s">
        <v>112</v>
      </c>
    </row>
    <row r="264" spans="1:10" x14ac:dyDescent="0.25">
      <c r="A264" s="6">
        <f t="shared" si="85"/>
        <v>252</v>
      </c>
      <c r="B264" s="14" t="s">
        <v>3</v>
      </c>
      <c r="C264" s="15">
        <f>D264+E264+F264+G264+H264+I264</f>
        <v>894.3</v>
      </c>
      <c r="D264" s="15">
        <f>D266</f>
        <v>500</v>
      </c>
      <c r="E264" s="15">
        <v>394.3</v>
      </c>
      <c r="F264" s="15">
        <f>F266</f>
        <v>0</v>
      </c>
      <c r="G264" s="15">
        <f>G266</f>
        <v>0</v>
      </c>
      <c r="H264" s="15">
        <f>H266</f>
        <v>0</v>
      </c>
      <c r="I264" s="15">
        <f>I266</f>
        <v>0</v>
      </c>
      <c r="J264" s="31" t="s">
        <v>112</v>
      </c>
    </row>
    <row r="265" spans="1:10" ht="60" x14ac:dyDescent="0.25">
      <c r="A265" s="6">
        <f t="shared" si="85"/>
        <v>253</v>
      </c>
      <c r="B265" s="14" t="s">
        <v>43</v>
      </c>
      <c r="C265" s="15">
        <f>D265+E265+G265+H265+I265</f>
        <v>894.3</v>
      </c>
      <c r="D265" s="15">
        <f t="shared" ref="D265:I265" si="109">D266</f>
        <v>500</v>
      </c>
      <c r="E265" s="15">
        <f t="shared" si="109"/>
        <v>394.3</v>
      </c>
      <c r="F265" s="15">
        <f t="shared" si="109"/>
        <v>0</v>
      </c>
      <c r="G265" s="15">
        <f t="shared" si="109"/>
        <v>0</v>
      </c>
      <c r="H265" s="15">
        <f t="shared" si="109"/>
        <v>0</v>
      </c>
      <c r="I265" s="15">
        <f t="shared" si="109"/>
        <v>0</v>
      </c>
      <c r="J265" s="21" t="s">
        <v>136</v>
      </c>
    </row>
    <row r="266" spans="1:10" x14ac:dyDescent="0.25">
      <c r="A266" s="6">
        <f t="shared" si="85"/>
        <v>254</v>
      </c>
      <c r="B266" s="14" t="s">
        <v>3</v>
      </c>
      <c r="C266" s="15">
        <f>D266+E266+G266+H266+I266</f>
        <v>894.3</v>
      </c>
      <c r="D266" s="15">
        <v>500</v>
      </c>
      <c r="E266" s="15">
        <v>394.3</v>
      </c>
      <c r="F266" s="15">
        <v>0</v>
      </c>
      <c r="G266" s="15">
        <v>0</v>
      </c>
      <c r="H266" s="15">
        <v>0</v>
      </c>
      <c r="I266" s="15">
        <v>0</v>
      </c>
      <c r="J266" s="31" t="s">
        <v>112</v>
      </c>
    </row>
    <row r="267" spans="1:10" x14ac:dyDescent="0.25">
      <c r="A267" s="6">
        <f t="shared" si="85"/>
        <v>255</v>
      </c>
      <c r="B267" s="51" t="s">
        <v>105</v>
      </c>
      <c r="C267" s="49"/>
      <c r="D267" s="49"/>
      <c r="E267" s="49"/>
      <c r="F267" s="49"/>
      <c r="G267" s="49"/>
      <c r="H267" s="49"/>
      <c r="I267" s="49"/>
      <c r="J267" s="50"/>
    </row>
    <row r="268" spans="1:10" x14ac:dyDescent="0.25">
      <c r="A268" s="6">
        <f t="shared" si="85"/>
        <v>256</v>
      </c>
      <c r="B268" s="32" t="s">
        <v>51</v>
      </c>
      <c r="C268" s="15">
        <f t="shared" ref="C268:I268" si="110">C269+C270</f>
        <v>9328.7000000000007</v>
      </c>
      <c r="D268" s="11">
        <f t="shared" si="110"/>
        <v>4648.7</v>
      </c>
      <c r="E268" s="15">
        <f t="shared" si="110"/>
        <v>0</v>
      </c>
      <c r="F268" s="15">
        <f t="shared" si="110"/>
        <v>0</v>
      </c>
      <c r="G268" s="15">
        <f t="shared" si="110"/>
        <v>4680</v>
      </c>
      <c r="H268" s="15">
        <f t="shared" si="110"/>
        <v>0</v>
      </c>
      <c r="I268" s="15">
        <f t="shared" si="110"/>
        <v>0</v>
      </c>
      <c r="J268" s="31" t="s">
        <v>112</v>
      </c>
    </row>
    <row r="269" spans="1:10" x14ac:dyDescent="0.25">
      <c r="A269" s="6">
        <f t="shared" si="85"/>
        <v>257</v>
      </c>
      <c r="B269" s="32" t="str">
        <f t="shared" ref="B269:I269" si="111">B273</f>
        <v xml:space="preserve">Областной бюджет         </v>
      </c>
      <c r="C269" s="15">
        <f t="shared" si="111"/>
        <v>0</v>
      </c>
      <c r="D269" s="15">
        <f t="shared" si="111"/>
        <v>0</v>
      </c>
      <c r="E269" s="16">
        <f t="shared" si="111"/>
        <v>0</v>
      </c>
      <c r="F269" s="16">
        <f t="shared" si="111"/>
        <v>0</v>
      </c>
      <c r="G269" s="16">
        <f t="shared" si="111"/>
        <v>0</v>
      </c>
      <c r="H269" s="16">
        <f t="shared" si="111"/>
        <v>0</v>
      </c>
      <c r="I269" s="16">
        <f t="shared" si="111"/>
        <v>0</v>
      </c>
      <c r="J269" s="31" t="s">
        <v>112</v>
      </c>
    </row>
    <row r="270" spans="1:10" x14ac:dyDescent="0.25">
      <c r="A270" s="6">
        <f t="shared" si="85"/>
        <v>258</v>
      </c>
      <c r="B270" s="32" t="str">
        <f>B274</f>
        <v xml:space="preserve">Местный бюджет           </v>
      </c>
      <c r="C270" s="15">
        <f>C274+C277</f>
        <v>9328.7000000000007</v>
      </c>
      <c r="D270" s="15">
        <f t="shared" ref="D270:I270" si="112">D274+D277</f>
        <v>4648.7</v>
      </c>
      <c r="E270" s="15">
        <f t="shared" si="112"/>
        <v>0</v>
      </c>
      <c r="F270" s="15">
        <f t="shared" si="112"/>
        <v>0</v>
      </c>
      <c r="G270" s="15">
        <f t="shared" si="112"/>
        <v>4680</v>
      </c>
      <c r="H270" s="15">
        <f t="shared" si="112"/>
        <v>0</v>
      </c>
      <c r="I270" s="15">
        <f t="shared" si="112"/>
        <v>0</v>
      </c>
      <c r="J270" s="31" t="s">
        <v>112</v>
      </c>
    </row>
    <row r="271" spans="1:10" x14ac:dyDescent="0.25">
      <c r="A271" s="6">
        <f t="shared" si="85"/>
        <v>259</v>
      </c>
      <c r="B271" s="48" t="s">
        <v>24</v>
      </c>
      <c r="C271" s="58"/>
      <c r="D271" s="58"/>
      <c r="E271" s="58"/>
      <c r="F271" s="58"/>
      <c r="G271" s="58"/>
      <c r="H271" s="58"/>
      <c r="I271" s="58"/>
      <c r="J271" s="59"/>
    </row>
    <row r="272" spans="1:10" ht="30" x14ac:dyDescent="0.25">
      <c r="A272" s="6">
        <f>A270+1</f>
        <v>259</v>
      </c>
      <c r="B272" s="33" t="s">
        <v>26</v>
      </c>
      <c r="C272" s="15">
        <f t="shared" ref="C272:I272" si="113">C273+C274</f>
        <v>6496.8</v>
      </c>
      <c r="D272" s="15">
        <f t="shared" si="113"/>
        <v>1816.8</v>
      </c>
      <c r="E272" s="15">
        <f t="shared" si="113"/>
        <v>0</v>
      </c>
      <c r="F272" s="15">
        <f t="shared" si="113"/>
        <v>0</v>
      </c>
      <c r="G272" s="15">
        <f t="shared" si="113"/>
        <v>4680</v>
      </c>
      <c r="H272" s="15">
        <f t="shared" si="113"/>
        <v>0</v>
      </c>
      <c r="I272" s="15">
        <f t="shared" si="113"/>
        <v>0</v>
      </c>
      <c r="J272" s="31" t="s">
        <v>112</v>
      </c>
    </row>
    <row r="273" spans="1:10" x14ac:dyDescent="0.25">
      <c r="A273" s="6">
        <f t="shared" si="85"/>
        <v>260</v>
      </c>
      <c r="B273" s="14" t="s">
        <v>2</v>
      </c>
      <c r="C273" s="15">
        <f>D273+E273+I273+F273+G273+H273</f>
        <v>0</v>
      </c>
      <c r="D273" s="15">
        <v>0</v>
      </c>
      <c r="E273" s="15">
        <v>0</v>
      </c>
      <c r="F273" s="15">
        <v>0</v>
      </c>
      <c r="G273" s="15">
        <v>0</v>
      </c>
      <c r="H273" s="15">
        <v>0</v>
      </c>
      <c r="I273" s="15">
        <v>0</v>
      </c>
      <c r="J273" s="31" t="s">
        <v>112</v>
      </c>
    </row>
    <row r="274" spans="1:10" x14ac:dyDescent="0.25">
      <c r="A274" s="6">
        <f t="shared" si="85"/>
        <v>261</v>
      </c>
      <c r="B274" s="14" t="s">
        <v>3</v>
      </c>
      <c r="C274" s="15">
        <f>D274+E274+I274+F274+G274+H274</f>
        <v>6496.8</v>
      </c>
      <c r="D274" s="15">
        <v>1816.8</v>
      </c>
      <c r="E274" s="15">
        <v>0</v>
      </c>
      <c r="F274" s="15">
        <v>0</v>
      </c>
      <c r="G274" s="15">
        <v>4680</v>
      </c>
      <c r="H274" s="15">
        <v>0</v>
      </c>
      <c r="I274" s="15">
        <v>0</v>
      </c>
      <c r="J274" s="31" t="s">
        <v>112</v>
      </c>
    </row>
    <row r="275" spans="1:10" ht="15" customHeight="1" x14ac:dyDescent="0.25">
      <c r="A275" s="6">
        <f t="shared" si="85"/>
        <v>262</v>
      </c>
      <c r="B275" s="48" t="s">
        <v>8</v>
      </c>
      <c r="C275" s="49"/>
      <c r="D275" s="49"/>
      <c r="E275" s="49"/>
      <c r="F275" s="49"/>
      <c r="G275" s="49"/>
      <c r="H275" s="49"/>
      <c r="I275" s="49"/>
      <c r="J275" s="60"/>
    </row>
    <row r="276" spans="1:10" ht="30" x14ac:dyDescent="0.25">
      <c r="A276" s="6">
        <f t="shared" ref="A276:A339" si="114">A275+1</f>
        <v>263</v>
      </c>
      <c r="B276" s="14" t="s">
        <v>23</v>
      </c>
      <c r="C276" s="17">
        <f>D276+E276+I276</f>
        <v>2831.9</v>
      </c>
      <c r="D276" s="17">
        <f t="shared" ref="D276:I276" si="115">D277</f>
        <v>2831.9</v>
      </c>
      <c r="E276" s="17">
        <f t="shared" si="115"/>
        <v>0</v>
      </c>
      <c r="F276" s="17">
        <f t="shared" si="115"/>
        <v>0</v>
      </c>
      <c r="G276" s="17">
        <f t="shared" si="115"/>
        <v>0</v>
      </c>
      <c r="H276" s="17">
        <f t="shared" si="115"/>
        <v>0</v>
      </c>
      <c r="I276" s="17">
        <f t="shared" si="115"/>
        <v>0</v>
      </c>
      <c r="J276" s="31" t="s">
        <v>112</v>
      </c>
    </row>
    <row r="277" spans="1:10" x14ac:dyDescent="0.25">
      <c r="A277" s="6">
        <f t="shared" si="114"/>
        <v>264</v>
      </c>
      <c r="B277" s="14" t="s">
        <v>3</v>
      </c>
      <c r="C277" s="17">
        <f>D277+E277+F277+G277+H277+I277</f>
        <v>2831.9</v>
      </c>
      <c r="D277" s="17">
        <f t="shared" ref="D277:I277" si="116">D279+D281</f>
        <v>2831.9</v>
      </c>
      <c r="E277" s="17">
        <f t="shared" si="116"/>
        <v>0</v>
      </c>
      <c r="F277" s="17">
        <f t="shared" si="116"/>
        <v>0</v>
      </c>
      <c r="G277" s="17">
        <f t="shared" si="116"/>
        <v>0</v>
      </c>
      <c r="H277" s="17">
        <f t="shared" si="116"/>
        <v>0</v>
      </c>
      <c r="I277" s="17">
        <f t="shared" si="116"/>
        <v>0</v>
      </c>
      <c r="J277" s="31" t="s">
        <v>112</v>
      </c>
    </row>
    <row r="278" spans="1:10" ht="47.25" customHeight="1" x14ac:dyDescent="0.25">
      <c r="A278" s="6">
        <f t="shared" si="114"/>
        <v>265</v>
      </c>
      <c r="B278" s="14" t="s">
        <v>46</v>
      </c>
      <c r="C278" s="17">
        <f>D278+E278+I278</f>
        <v>0</v>
      </c>
      <c r="D278" s="17">
        <f t="shared" ref="D278:I278" si="117">D279</f>
        <v>0</v>
      </c>
      <c r="E278" s="17">
        <f t="shared" si="117"/>
        <v>0</v>
      </c>
      <c r="F278" s="17">
        <f t="shared" si="117"/>
        <v>0</v>
      </c>
      <c r="G278" s="17">
        <f t="shared" si="117"/>
        <v>0</v>
      </c>
      <c r="H278" s="17">
        <f t="shared" si="117"/>
        <v>0</v>
      </c>
      <c r="I278" s="17">
        <f t="shared" si="117"/>
        <v>0</v>
      </c>
      <c r="J278" s="21">
        <v>153</v>
      </c>
    </row>
    <row r="279" spans="1:10" x14ac:dyDescent="0.25">
      <c r="A279" s="6">
        <f t="shared" si="114"/>
        <v>266</v>
      </c>
      <c r="B279" s="14" t="s">
        <v>34</v>
      </c>
      <c r="C279" s="17">
        <f>D279+E279+I279</f>
        <v>0</v>
      </c>
      <c r="D279" s="34">
        <v>0</v>
      </c>
      <c r="E279" s="17">
        <v>0</v>
      </c>
      <c r="F279" s="17">
        <v>0</v>
      </c>
      <c r="G279" s="17">
        <v>0</v>
      </c>
      <c r="H279" s="17">
        <v>0</v>
      </c>
      <c r="I279" s="17">
        <v>0</v>
      </c>
      <c r="J279" s="31" t="s">
        <v>112</v>
      </c>
    </row>
    <row r="280" spans="1:10" ht="105" x14ac:dyDescent="0.25">
      <c r="A280" s="6">
        <f t="shared" si="114"/>
        <v>267</v>
      </c>
      <c r="B280" s="14" t="s">
        <v>44</v>
      </c>
      <c r="C280" s="17">
        <f>D280+E280+I280</f>
        <v>2831.9</v>
      </c>
      <c r="D280" s="34">
        <f t="shared" ref="D280:I280" si="118">D281</f>
        <v>2831.9</v>
      </c>
      <c r="E280" s="34">
        <f t="shared" si="118"/>
        <v>0</v>
      </c>
      <c r="F280" s="34">
        <f t="shared" si="118"/>
        <v>0</v>
      </c>
      <c r="G280" s="34">
        <f t="shared" si="118"/>
        <v>0</v>
      </c>
      <c r="H280" s="34">
        <f t="shared" si="118"/>
        <v>0</v>
      </c>
      <c r="I280" s="34">
        <f t="shared" si="118"/>
        <v>0</v>
      </c>
      <c r="J280" s="21" t="s">
        <v>137</v>
      </c>
    </row>
    <row r="281" spans="1:10" x14ac:dyDescent="0.25">
      <c r="A281" s="6">
        <f t="shared" si="114"/>
        <v>268</v>
      </c>
      <c r="B281" s="14" t="s">
        <v>45</v>
      </c>
      <c r="C281" s="17">
        <f>D281+E281+I281</f>
        <v>2831.9</v>
      </c>
      <c r="D281" s="34">
        <v>2831.9</v>
      </c>
      <c r="E281" s="17">
        <v>0</v>
      </c>
      <c r="F281" s="17">
        <v>0</v>
      </c>
      <c r="G281" s="17">
        <v>0</v>
      </c>
      <c r="H281" s="17">
        <v>0</v>
      </c>
      <c r="I281" s="17">
        <v>0</v>
      </c>
      <c r="J281" s="31" t="s">
        <v>112</v>
      </c>
    </row>
    <row r="282" spans="1:10" x14ac:dyDescent="0.25">
      <c r="A282" s="6">
        <f t="shared" si="114"/>
        <v>269</v>
      </c>
      <c r="B282" s="51" t="s">
        <v>62</v>
      </c>
      <c r="C282" s="49"/>
      <c r="D282" s="49"/>
      <c r="E282" s="49"/>
      <c r="F282" s="49"/>
      <c r="G282" s="49"/>
      <c r="H282" s="49"/>
      <c r="I282" s="49"/>
      <c r="J282" s="50"/>
    </row>
    <row r="283" spans="1:10" x14ac:dyDescent="0.25">
      <c r="A283" s="6">
        <f t="shared" si="114"/>
        <v>270</v>
      </c>
      <c r="B283" s="14" t="s">
        <v>18</v>
      </c>
      <c r="C283" s="17">
        <f>D283+E283+F283+G283+H283+I283</f>
        <v>10320</v>
      </c>
      <c r="D283" s="17">
        <f t="shared" ref="D283:I283" si="119">D286+D285+D284</f>
        <v>2730</v>
      </c>
      <c r="E283" s="17">
        <f t="shared" si="119"/>
        <v>1210</v>
      </c>
      <c r="F283" s="17">
        <f t="shared" si="119"/>
        <v>330</v>
      </c>
      <c r="G283" s="17">
        <f t="shared" si="119"/>
        <v>1830</v>
      </c>
      <c r="H283" s="17">
        <f t="shared" si="119"/>
        <v>2010</v>
      </c>
      <c r="I283" s="17">
        <f t="shared" si="119"/>
        <v>2210</v>
      </c>
      <c r="J283" s="31" t="s">
        <v>112</v>
      </c>
    </row>
    <row r="284" spans="1:10" x14ac:dyDescent="0.25">
      <c r="A284" s="6">
        <f t="shared" si="114"/>
        <v>271</v>
      </c>
      <c r="B284" s="14" t="s">
        <v>25</v>
      </c>
      <c r="C284" s="17">
        <f>D284+E284+F284+G284+H284+I284</f>
        <v>453.1</v>
      </c>
      <c r="D284" s="17">
        <f t="shared" ref="D284:I286" si="120">D289</f>
        <v>453.1</v>
      </c>
      <c r="E284" s="17">
        <f t="shared" si="120"/>
        <v>0</v>
      </c>
      <c r="F284" s="17">
        <f t="shared" si="120"/>
        <v>0</v>
      </c>
      <c r="G284" s="17">
        <f t="shared" si="120"/>
        <v>0</v>
      </c>
      <c r="H284" s="17">
        <f t="shared" si="120"/>
        <v>0</v>
      </c>
      <c r="I284" s="17">
        <f t="shared" si="120"/>
        <v>0</v>
      </c>
      <c r="J284" s="31" t="s">
        <v>112</v>
      </c>
    </row>
    <row r="285" spans="1:10" x14ac:dyDescent="0.25">
      <c r="A285" s="6">
        <f t="shared" si="114"/>
        <v>272</v>
      </c>
      <c r="B285" s="14" t="s">
        <v>35</v>
      </c>
      <c r="C285" s="17">
        <f>D285+E285+F285+G285+H285+I285</f>
        <v>906.9</v>
      </c>
      <c r="D285" s="17">
        <f t="shared" si="120"/>
        <v>906.9</v>
      </c>
      <c r="E285" s="17">
        <f t="shared" si="120"/>
        <v>0</v>
      </c>
      <c r="F285" s="17">
        <f t="shared" si="120"/>
        <v>0</v>
      </c>
      <c r="G285" s="17">
        <f t="shared" si="120"/>
        <v>0</v>
      </c>
      <c r="H285" s="17">
        <f t="shared" si="120"/>
        <v>0</v>
      </c>
      <c r="I285" s="17">
        <f t="shared" si="120"/>
        <v>0</v>
      </c>
      <c r="J285" s="31" t="s">
        <v>112</v>
      </c>
    </row>
    <row r="286" spans="1:10" x14ac:dyDescent="0.25">
      <c r="A286" s="6">
        <f t="shared" si="114"/>
        <v>273</v>
      </c>
      <c r="B286" s="14" t="s">
        <v>34</v>
      </c>
      <c r="C286" s="17">
        <f>D286+E286+F286+G286+H286+I286</f>
        <v>8960</v>
      </c>
      <c r="D286" s="17">
        <f t="shared" si="120"/>
        <v>1370</v>
      </c>
      <c r="E286" s="17">
        <f t="shared" si="120"/>
        <v>1210</v>
      </c>
      <c r="F286" s="17">
        <f t="shared" si="120"/>
        <v>330</v>
      </c>
      <c r="G286" s="17">
        <f t="shared" si="120"/>
        <v>1830</v>
      </c>
      <c r="H286" s="17">
        <f t="shared" si="120"/>
        <v>2010</v>
      </c>
      <c r="I286" s="17">
        <f t="shared" si="120"/>
        <v>2210</v>
      </c>
      <c r="J286" s="31" t="s">
        <v>112</v>
      </c>
    </row>
    <row r="287" spans="1:10" x14ac:dyDescent="0.25">
      <c r="A287" s="6">
        <f t="shared" si="114"/>
        <v>274</v>
      </c>
      <c r="B287" s="48" t="s">
        <v>39</v>
      </c>
      <c r="C287" s="49"/>
      <c r="D287" s="49"/>
      <c r="E287" s="49"/>
      <c r="F287" s="49"/>
      <c r="G287" s="49"/>
      <c r="H287" s="49"/>
      <c r="I287" s="49"/>
      <c r="J287" s="50"/>
    </row>
    <row r="288" spans="1:10" ht="30" x14ac:dyDescent="0.25">
      <c r="A288" s="6">
        <f t="shared" si="114"/>
        <v>275</v>
      </c>
      <c r="B288" s="2" t="s">
        <v>23</v>
      </c>
      <c r="C288" s="7">
        <f>C289+C290+C291</f>
        <v>10320</v>
      </c>
      <c r="D288" s="7">
        <f t="shared" ref="D288:I288" si="121">D291+D290+D289</f>
        <v>2730</v>
      </c>
      <c r="E288" s="7">
        <f t="shared" si="121"/>
        <v>1210</v>
      </c>
      <c r="F288" s="7">
        <f t="shared" si="121"/>
        <v>330</v>
      </c>
      <c r="G288" s="7">
        <f t="shared" si="121"/>
        <v>1830</v>
      </c>
      <c r="H288" s="7">
        <f t="shared" si="121"/>
        <v>2010</v>
      </c>
      <c r="I288" s="7">
        <f t="shared" si="121"/>
        <v>2210</v>
      </c>
      <c r="J288" s="31" t="s">
        <v>112</v>
      </c>
    </row>
    <row r="289" spans="1:10" x14ac:dyDescent="0.25">
      <c r="A289" s="6">
        <f t="shared" si="114"/>
        <v>276</v>
      </c>
      <c r="B289" s="2" t="s">
        <v>12</v>
      </c>
      <c r="C289" s="7">
        <f t="shared" ref="C289:C294" si="122">D289+E289+F289+H289+I289</f>
        <v>453.1</v>
      </c>
      <c r="D289" s="7">
        <f t="shared" ref="D289:I291" si="123">D293</f>
        <v>453.1</v>
      </c>
      <c r="E289" s="7">
        <f t="shared" si="123"/>
        <v>0</v>
      </c>
      <c r="F289" s="7">
        <f t="shared" si="123"/>
        <v>0</v>
      </c>
      <c r="G289" s="7">
        <f t="shared" si="123"/>
        <v>0</v>
      </c>
      <c r="H289" s="7">
        <f t="shared" si="123"/>
        <v>0</v>
      </c>
      <c r="I289" s="7">
        <f t="shared" si="123"/>
        <v>0</v>
      </c>
      <c r="J289" s="31" t="s">
        <v>112</v>
      </c>
    </row>
    <row r="290" spans="1:10" x14ac:dyDescent="0.25">
      <c r="A290" s="6">
        <f t="shared" si="114"/>
        <v>277</v>
      </c>
      <c r="B290" s="2" t="s">
        <v>11</v>
      </c>
      <c r="C290" s="7">
        <f t="shared" si="122"/>
        <v>906.9</v>
      </c>
      <c r="D290" s="7">
        <f t="shared" si="123"/>
        <v>906.9</v>
      </c>
      <c r="E290" s="7">
        <f t="shared" si="123"/>
        <v>0</v>
      </c>
      <c r="F290" s="7">
        <f t="shared" si="123"/>
        <v>0</v>
      </c>
      <c r="G290" s="7">
        <f t="shared" si="123"/>
        <v>0</v>
      </c>
      <c r="H290" s="7">
        <f t="shared" si="123"/>
        <v>0</v>
      </c>
      <c r="I290" s="7">
        <f t="shared" si="123"/>
        <v>0</v>
      </c>
      <c r="J290" s="31" t="s">
        <v>112</v>
      </c>
    </row>
    <row r="291" spans="1:10" x14ac:dyDescent="0.25">
      <c r="A291" s="6">
        <f t="shared" si="114"/>
        <v>278</v>
      </c>
      <c r="B291" s="2" t="s">
        <v>3</v>
      </c>
      <c r="C291" s="7">
        <f>D291+E291+F291+G291+H291+I291</f>
        <v>8960</v>
      </c>
      <c r="D291" s="7">
        <f t="shared" si="123"/>
        <v>1370</v>
      </c>
      <c r="E291" s="7">
        <f t="shared" si="123"/>
        <v>1210</v>
      </c>
      <c r="F291" s="7">
        <f t="shared" si="123"/>
        <v>330</v>
      </c>
      <c r="G291" s="7">
        <f t="shared" si="123"/>
        <v>1830</v>
      </c>
      <c r="H291" s="7">
        <f t="shared" si="123"/>
        <v>2010</v>
      </c>
      <c r="I291" s="7">
        <f t="shared" si="123"/>
        <v>2210</v>
      </c>
      <c r="J291" s="31" t="s">
        <v>112</v>
      </c>
    </row>
    <row r="292" spans="1:10" ht="95.25" customHeight="1" x14ac:dyDescent="0.25">
      <c r="A292" s="6">
        <f t="shared" si="114"/>
        <v>279</v>
      </c>
      <c r="B292" s="14" t="s">
        <v>50</v>
      </c>
      <c r="C292" s="28">
        <f t="shared" ref="C292:I292" si="124">C293+C294+C295</f>
        <v>10320</v>
      </c>
      <c r="D292" s="17">
        <f t="shared" si="124"/>
        <v>2730</v>
      </c>
      <c r="E292" s="17">
        <f t="shared" si="124"/>
        <v>1210</v>
      </c>
      <c r="F292" s="17">
        <f t="shared" si="124"/>
        <v>330</v>
      </c>
      <c r="G292" s="17">
        <f t="shared" si="124"/>
        <v>1830</v>
      </c>
      <c r="H292" s="17">
        <f t="shared" si="124"/>
        <v>2010</v>
      </c>
      <c r="I292" s="28">
        <f t="shared" si="124"/>
        <v>2210</v>
      </c>
      <c r="J292" s="21">
        <v>158</v>
      </c>
    </row>
    <row r="293" spans="1:10" x14ac:dyDescent="0.25">
      <c r="A293" s="6">
        <f t="shared" si="114"/>
        <v>280</v>
      </c>
      <c r="B293" s="14" t="str">
        <f>B284</f>
        <v>Федеральный бюджет</v>
      </c>
      <c r="C293" s="28">
        <f t="shared" si="122"/>
        <v>453.1</v>
      </c>
      <c r="D293" s="17">
        <v>453.1</v>
      </c>
      <c r="E293" s="17">
        <v>0</v>
      </c>
      <c r="F293" s="17">
        <v>0</v>
      </c>
      <c r="G293" s="17">
        <v>0</v>
      </c>
      <c r="H293" s="17">
        <v>0</v>
      </c>
      <c r="I293" s="17">
        <v>0</v>
      </c>
      <c r="J293" s="31" t="s">
        <v>112</v>
      </c>
    </row>
    <row r="294" spans="1:10" x14ac:dyDescent="0.25">
      <c r="A294" s="6">
        <f t="shared" si="114"/>
        <v>281</v>
      </c>
      <c r="B294" s="14" t="s">
        <v>16</v>
      </c>
      <c r="C294" s="28">
        <f t="shared" si="122"/>
        <v>906.9</v>
      </c>
      <c r="D294" s="17">
        <v>906.9</v>
      </c>
      <c r="E294" s="17">
        <v>0</v>
      </c>
      <c r="F294" s="17">
        <v>0</v>
      </c>
      <c r="G294" s="17">
        <v>0</v>
      </c>
      <c r="H294" s="17">
        <v>0</v>
      </c>
      <c r="I294" s="17">
        <v>0</v>
      </c>
      <c r="J294" s="31" t="s">
        <v>112</v>
      </c>
    </row>
    <row r="295" spans="1:10" x14ac:dyDescent="0.25">
      <c r="A295" s="6">
        <f t="shared" si="114"/>
        <v>282</v>
      </c>
      <c r="B295" s="14" t="str">
        <f>B286</f>
        <v xml:space="preserve">Местный бюджет      </v>
      </c>
      <c r="C295" s="28">
        <f>D295+E295+F295+G295+H295+I295</f>
        <v>8960</v>
      </c>
      <c r="D295" s="17">
        <v>1370</v>
      </c>
      <c r="E295" s="17">
        <v>1210</v>
      </c>
      <c r="F295" s="17">
        <v>330</v>
      </c>
      <c r="G295" s="17">
        <v>1830</v>
      </c>
      <c r="H295" s="17">
        <v>2010</v>
      </c>
      <c r="I295" s="17">
        <v>2210</v>
      </c>
      <c r="J295" s="31" t="s">
        <v>112</v>
      </c>
    </row>
    <row r="296" spans="1:10" x14ac:dyDescent="0.25">
      <c r="A296" s="6">
        <f t="shared" si="114"/>
        <v>283</v>
      </c>
      <c r="B296" s="51" t="s">
        <v>63</v>
      </c>
      <c r="C296" s="49"/>
      <c r="D296" s="49"/>
      <c r="E296" s="49"/>
      <c r="F296" s="49"/>
      <c r="G296" s="49"/>
      <c r="H296" s="49"/>
      <c r="I296" s="49"/>
      <c r="J296" s="50"/>
    </row>
    <row r="297" spans="1:10" x14ac:dyDescent="0.25">
      <c r="A297" s="6">
        <f t="shared" si="114"/>
        <v>284</v>
      </c>
      <c r="B297" s="14" t="s">
        <v>18</v>
      </c>
      <c r="C297" s="17">
        <f>D297+E297+F297+G297+H297+I297</f>
        <v>6270.95</v>
      </c>
      <c r="D297" s="17">
        <f t="shared" ref="D297:I297" si="125">D298+D299+D300</f>
        <v>3370.95</v>
      </c>
      <c r="E297" s="17">
        <f t="shared" si="125"/>
        <v>2400</v>
      </c>
      <c r="F297" s="17">
        <f t="shared" si="125"/>
        <v>500</v>
      </c>
      <c r="G297" s="17">
        <f t="shared" si="125"/>
        <v>0</v>
      </c>
      <c r="H297" s="17">
        <f t="shared" si="125"/>
        <v>0</v>
      </c>
      <c r="I297" s="17">
        <f t="shared" si="125"/>
        <v>0</v>
      </c>
      <c r="J297" s="31" t="s">
        <v>112</v>
      </c>
    </row>
    <row r="298" spans="1:10" x14ac:dyDescent="0.25">
      <c r="A298" s="6">
        <f t="shared" si="114"/>
        <v>285</v>
      </c>
      <c r="B298" s="14" t="s">
        <v>25</v>
      </c>
      <c r="C298" s="17">
        <f>D298+E298+F298+G298+H298+I298</f>
        <v>0</v>
      </c>
      <c r="D298" s="17">
        <f t="shared" ref="D298:I300" si="126">D303</f>
        <v>0</v>
      </c>
      <c r="E298" s="17">
        <f t="shared" si="126"/>
        <v>0</v>
      </c>
      <c r="F298" s="17">
        <f t="shared" si="126"/>
        <v>0</v>
      </c>
      <c r="G298" s="17">
        <f t="shared" si="126"/>
        <v>0</v>
      </c>
      <c r="H298" s="17">
        <f t="shared" si="126"/>
        <v>0</v>
      </c>
      <c r="I298" s="17">
        <f t="shared" si="126"/>
        <v>0</v>
      </c>
      <c r="J298" s="31" t="s">
        <v>112</v>
      </c>
    </row>
    <row r="299" spans="1:10" x14ac:dyDescent="0.25">
      <c r="A299" s="6">
        <f t="shared" si="114"/>
        <v>286</v>
      </c>
      <c r="B299" s="14" t="s">
        <v>16</v>
      </c>
      <c r="C299" s="17">
        <f>D299+E299+F299+G299+H299+I299</f>
        <v>1060.95</v>
      </c>
      <c r="D299" s="17">
        <f t="shared" si="126"/>
        <v>1060.95</v>
      </c>
      <c r="E299" s="16">
        <f t="shared" si="126"/>
        <v>0</v>
      </c>
      <c r="F299" s="16">
        <f t="shared" si="126"/>
        <v>0</v>
      </c>
      <c r="G299" s="16">
        <f t="shared" si="126"/>
        <v>0</v>
      </c>
      <c r="H299" s="16">
        <f t="shared" si="126"/>
        <v>0</v>
      </c>
      <c r="I299" s="16">
        <f t="shared" si="126"/>
        <v>0</v>
      </c>
      <c r="J299" s="31" t="s">
        <v>112</v>
      </c>
    </row>
    <row r="300" spans="1:10" x14ac:dyDescent="0.25">
      <c r="A300" s="6">
        <f t="shared" si="114"/>
        <v>287</v>
      </c>
      <c r="B300" s="14" t="s">
        <v>34</v>
      </c>
      <c r="C300" s="17">
        <f>D300+E300+F300+G300+H300+I300</f>
        <v>5210</v>
      </c>
      <c r="D300" s="17">
        <f t="shared" si="126"/>
        <v>2310</v>
      </c>
      <c r="E300" s="17">
        <f t="shared" si="126"/>
        <v>2400</v>
      </c>
      <c r="F300" s="17">
        <f t="shared" si="126"/>
        <v>500</v>
      </c>
      <c r="G300" s="17">
        <f t="shared" si="126"/>
        <v>0</v>
      </c>
      <c r="H300" s="17">
        <f t="shared" si="126"/>
        <v>0</v>
      </c>
      <c r="I300" s="17">
        <f t="shared" si="126"/>
        <v>0</v>
      </c>
      <c r="J300" s="31" t="s">
        <v>112</v>
      </c>
    </row>
    <row r="301" spans="1:10" ht="20.25" customHeight="1" x14ac:dyDescent="0.25">
      <c r="A301" s="6">
        <f t="shared" si="114"/>
        <v>288</v>
      </c>
      <c r="B301" s="48" t="s">
        <v>8</v>
      </c>
      <c r="C301" s="49"/>
      <c r="D301" s="49"/>
      <c r="E301" s="49"/>
      <c r="F301" s="49"/>
      <c r="G301" s="49"/>
      <c r="H301" s="49"/>
      <c r="I301" s="49"/>
      <c r="J301" s="50"/>
    </row>
    <row r="302" spans="1:10" ht="30" x14ac:dyDescent="0.25">
      <c r="A302" s="6">
        <f t="shared" si="114"/>
        <v>289</v>
      </c>
      <c r="B302" s="14" t="s">
        <v>23</v>
      </c>
      <c r="C302" s="17">
        <f>C304+C305</f>
        <v>6270.95</v>
      </c>
      <c r="D302" s="17">
        <f t="shared" ref="D302:I302" si="127">D303+D304+D305</f>
        <v>3370.95</v>
      </c>
      <c r="E302" s="17">
        <f t="shared" si="127"/>
        <v>2400</v>
      </c>
      <c r="F302" s="17">
        <f t="shared" si="127"/>
        <v>500</v>
      </c>
      <c r="G302" s="17">
        <f t="shared" si="127"/>
        <v>0</v>
      </c>
      <c r="H302" s="17">
        <f t="shared" si="127"/>
        <v>0</v>
      </c>
      <c r="I302" s="17">
        <f t="shared" si="127"/>
        <v>0</v>
      </c>
      <c r="J302" s="31" t="s">
        <v>112</v>
      </c>
    </row>
    <row r="303" spans="1:10" x14ac:dyDescent="0.25">
      <c r="A303" s="6">
        <f t="shared" si="114"/>
        <v>290</v>
      </c>
      <c r="B303" s="14" t="s">
        <v>12</v>
      </c>
      <c r="C303" s="17">
        <f>D303+E303+I303</f>
        <v>0</v>
      </c>
      <c r="D303" s="17">
        <f t="shared" ref="D303:I305" si="128">D307</f>
        <v>0</v>
      </c>
      <c r="E303" s="17">
        <f t="shared" si="128"/>
        <v>0</v>
      </c>
      <c r="F303" s="17">
        <f t="shared" si="128"/>
        <v>0</v>
      </c>
      <c r="G303" s="17">
        <f t="shared" si="128"/>
        <v>0</v>
      </c>
      <c r="H303" s="17">
        <f t="shared" si="128"/>
        <v>0</v>
      </c>
      <c r="I303" s="17">
        <f t="shared" si="128"/>
        <v>0</v>
      </c>
      <c r="J303" s="31" t="s">
        <v>112</v>
      </c>
    </row>
    <row r="304" spans="1:10" x14ac:dyDescent="0.25">
      <c r="A304" s="6">
        <f t="shared" si="114"/>
        <v>291</v>
      </c>
      <c r="B304" s="14" t="s">
        <v>11</v>
      </c>
      <c r="C304" s="17">
        <f>D304+E304+F304+G304+H304+I304</f>
        <v>1060.95</v>
      </c>
      <c r="D304" s="10">
        <v>1060.95</v>
      </c>
      <c r="E304" s="17">
        <f t="shared" si="128"/>
        <v>0</v>
      </c>
      <c r="F304" s="17">
        <f t="shared" si="128"/>
        <v>0</v>
      </c>
      <c r="G304" s="17">
        <f t="shared" si="128"/>
        <v>0</v>
      </c>
      <c r="H304" s="17">
        <f t="shared" si="128"/>
        <v>0</v>
      </c>
      <c r="I304" s="17">
        <f t="shared" si="128"/>
        <v>0</v>
      </c>
      <c r="J304" s="31" t="s">
        <v>112</v>
      </c>
    </row>
    <row r="305" spans="1:10" x14ac:dyDescent="0.25">
      <c r="A305" s="6">
        <f t="shared" si="114"/>
        <v>292</v>
      </c>
      <c r="B305" s="14" t="s">
        <v>3</v>
      </c>
      <c r="C305" s="17">
        <f>D305+E305+F305+G305+H305+I305</f>
        <v>5210</v>
      </c>
      <c r="D305" s="17">
        <f t="shared" si="128"/>
        <v>2310</v>
      </c>
      <c r="E305" s="17">
        <f t="shared" si="128"/>
        <v>2400</v>
      </c>
      <c r="F305" s="17">
        <f t="shared" si="128"/>
        <v>500</v>
      </c>
      <c r="G305" s="17">
        <f t="shared" si="128"/>
        <v>0</v>
      </c>
      <c r="H305" s="17">
        <f t="shared" si="128"/>
        <v>0</v>
      </c>
      <c r="I305" s="17">
        <f t="shared" si="128"/>
        <v>0</v>
      </c>
      <c r="J305" s="31" t="s">
        <v>112</v>
      </c>
    </row>
    <row r="306" spans="1:10" ht="60" x14ac:dyDescent="0.25">
      <c r="A306" s="6">
        <f t="shared" si="114"/>
        <v>293</v>
      </c>
      <c r="B306" s="14" t="s">
        <v>49</v>
      </c>
      <c r="C306" s="17">
        <f>C307+C308+C309</f>
        <v>6270.95</v>
      </c>
      <c r="D306" s="17">
        <f t="shared" ref="D306:I306" si="129">D307+D308+D309</f>
        <v>3370.95</v>
      </c>
      <c r="E306" s="17">
        <f>E307+E308+E309</f>
        <v>2400</v>
      </c>
      <c r="F306" s="17">
        <f t="shared" si="129"/>
        <v>500</v>
      </c>
      <c r="G306" s="17">
        <f t="shared" si="129"/>
        <v>0</v>
      </c>
      <c r="H306" s="17">
        <f t="shared" si="129"/>
        <v>0</v>
      </c>
      <c r="I306" s="17">
        <f t="shared" si="129"/>
        <v>0</v>
      </c>
      <c r="J306" s="21">
        <v>161</v>
      </c>
    </row>
    <row r="307" spans="1:10" x14ac:dyDescent="0.25">
      <c r="A307" s="6">
        <f t="shared" si="114"/>
        <v>294</v>
      </c>
      <c r="B307" s="14" t="s">
        <v>25</v>
      </c>
      <c r="C307" s="17">
        <f>D307+E307+I307</f>
        <v>0</v>
      </c>
      <c r="D307" s="17">
        <v>0</v>
      </c>
      <c r="E307" s="17">
        <v>0</v>
      </c>
      <c r="F307" s="17">
        <v>0</v>
      </c>
      <c r="G307" s="17">
        <v>0</v>
      </c>
      <c r="H307" s="17">
        <v>0</v>
      </c>
      <c r="I307" s="17">
        <v>0</v>
      </c>
      <c r="J307" s="31" t="s">
        <v>112</v>
      </c>
    </row>
    <row r="308" spans="1:10" x14ac:dyDescent="0.25">
      <c r="A308" s="6">
        <f t="shared" si="114"/>
        <v>295</v>
      </c>
      <c r="B308" s="14" t="s">
        <v>16</v>
      </c>
      <c r="C308" s="17">
        <f>D308+E308+F308+H308+G308+I308</f>
        <v>1060.95</v>
      </c>
      <c r="D308" s="17">
        <v>1060.95</v>
      </c>
      <c r="E308" s="17">
        <v>0</v>
      </c>
      <c r="F308" s="17">
        <v>0</v>
      </c>
      <c r="G308" s="17">
        <v>0</v>
      </c>
      <c r="H308" s="17">
        <v>0</v>
      </c>
      <c r="I308" s="17">
        <v>0</v>
      </c>
      <c r="J308" s="31" t="s">
        <v>112</v>
      </c>
    </row>
    <row r="309" spans="1:10" ht="18" customHeight="1" x14ac:dyDescent="0.25">
      <c r="A309" s="6">
        <f t="shared" si="114"/>
        <v>296</v>
      </c>
      <c r="B309" s="14" t="s">
        <v>34</v>
      </c>
      <c r="C309" s="17">
        <f>D309+E309+F309+G309+H309+I309</f>
        <v>5210</v>
      </c>
      <c r="D309" s="17">
        <v>2310</v>
      </c>
      <c r="E309" s="17">
        <v>2400</v>
      </c>
      <c r="F309" s="17">
        <v>500</v>
      </c>
      <c r="G309" s="17">
        <v>0</v>
      </c>
      <c r="H309" s="17">
        <v>0</v>
      </c>
      <c r="I309" s="17">
        <v>0</v>
      </c>
      <c r="J309" s="31" t="s">
        <v>112</v>
      </c>
    </row>
    <row r="310" spans="1:10" x14ac:dyDescent="0.25">
      <c r="A310" s="6">
        <f t="shared" si="114"/>
        <v>297</v>
      </c>
      <c r="B310" s="63" t="s">
        <v>64</v>
      </c>
      <c r="C310" s="64"/>
      <c r="D310" s="64"/>
      <c r="E310" s="64"/>
      <c r="F310" s="64"/>
      <c r="G310" s="64"/>
      <c r="H310" s="64"/>
      <c r="I310" s="64"/>
      <c r="J310" s="64"/>
    </row>
    <row r="311" spans="1:10" x14ac:dyDescent="0.25">
      <c r="A311" s="6">
        <f t="shared" si="114"/>
        <v>298</v>
      </c>
      <c r="B311" s="14" t="s">
        <v>18</v>
      </c>
      <c r="C311" s="17">
        <f t="shared" ref="C311:I311" si="130">C312+C313+C314+C315</f>
        <v>100910.1</v>
      </c>
      <c r="D311" s="17">
        <f t="shared" si="130"/>
        <v>10178</v>
      </c>
      <c r="E311" s="17">
        <f t="shared" si="130"/>
        <v>10319.200000000001</v>
      </c>
      <c r="F311" s="17">
        <f t="shared" si="130"/>
        <v>10740.2</v>
      </c>
      <c r="G311" s="17">
        <f t="shared" si="130"/>
        <v>21098.3</v>
      </c>
      <c r="H311" s="17">
        <f t="shared" si="130"/>
        <v>23162.799999999999</v>
      </c>
      <c r="I311" s="17">
        <f t="shared" si="130"/>
        <v>25411.599999999999</v>
      </c>
      <c r="J311" s="31" t="s">
        <v>112</v>
      </c>
    </row>
    <row r="312" spans="1:10" x14ac:dyDescent="0.25">
      <c r="A312" s="6">
        <f t="shared" si="114"/>
        <v>299</v>
      </c>
      <c r="B312" s="14" t="s">
        <v>25</v>
      </c>
      <c r="C312" s="17">
        <v>0</v>
      </c>
      <c r="D312" s="17">
        <v>0</v>
      </c>
      <c r="E312" s="17">
        <v>0</v>
      </c>
      <c r="F312" s="17">
        <v>0</v>
      </c>
      <c r="G312" s="17">
        <v>0</v>
      </c>
      <c r="H312" s="17">
        <v>0</v>
      </c>
      <c r="I312" s="17">
        <v>0</v>
      </c>
      <c r="J312" s="31" t="s">
        <v>112</v>
      </c>
    </row>
    <row r="313" spans="1:10" x14ac:dyDescent="0.25">
      <c r="A313" s="6">
        <f t="shared" si="114"/>
        <v>300</v>
      </c>
      <c r="B313" s="14" t="s">
        <v>11</v>
      </c>
      <c r="C313" s="17">
        <f t="shared" ref="C313:I313" si="131">C319</f>
        <v>3372</v>
      </c>
      <c r="D313" s="17">
        <f t="shared" si="131"/>
        <v>526</v>
      </c>
      <c r="E313" s="17">
        <f t="shared" si="131"/>
        <v>550</v>
      </c>
      <c r="F313" s="17">
        <f t="shared" si="131"/>
        <v>574</v>
      </c>
      <c r="G313" s="17">
        <f t="shared" si="131"/>
        <v>574</v>
      </c>
      <c r="H313" s="17">
        <f t="shared" si="131"/>
        <v>574</v>
      </c>
      <c r="I313" s="17">
        <f t="shared" si="131"/>
        <v>574</v>
      </c>
      <c r="J313" s="31" t="s">
        <v>112</v>
      </c>
    </row>
    <row r="314" spans="1:10" x14ac:dyDescent="0.25">
      <c r="A314" s="6">
        <f t="shared" si="114"/>
        <v>301</v>
      </c>
      <c r="B314" s="14" t="s">
        <v>34</v>
      </c>
      <c r="C314" s="17">
        <f>C320</f>
        <v>96442.700000000012</v>
      </c>
      <c r="D314" s="17">
        <f t="shared" ref="D314:I314" si="132">D320</f>
        <v>9382</v>
      </c>
      <c r="E314" s="17">
        <f t="shared" si="132"/>
        <v>9490</v>
      </c>
      <c r="F314" s="17">
        <f t="shared" si="132"/>
        <v>9900</v>
      </c>
      <c r="G314" s="17">
        <f t="shared" si="132"/>
        <v>20444.3</v>
      </c>
      <c r="H314" s="17">
        <f t="shared" si="132"/>
        <v>22488.799999999999</v>
      </c>
      <c r="I314" s="17">
        <f t="shared" si="132"/>
        <v>24737.599999999999</v>
      </c>
      <c r="J314" s="31" t="s">
        <v>112</v>
      </c>
    </row>
    <row r="315" spans="1:10" x14ac:dyDescent="0.25">
      <c r="A315" s="6">
        <f t="shared" si="114"/>
        <v>302</v>
      </c>
      <c r="B315" s="14" t="s">
        <v>58</v>
      </c>
      <c r="C315" s="17">
        <f>C321</f>
        <v>1095.4000000000001</v>
      </c>
      <c r="D315" s="17">
        <f t="shared" ref="D315:I315" si="133">D321</f>
        <v>270</v>
      </c>
      <c r="E315" s="17">
        <f t="shared" si="133"/>
        <v>279.2</v>
      </c>
      <c r="F315" s="17">
        <f t="shared" si="133"/>
        <v>266.2</v>
      </c>
      <c r="G315" s="17">
        <f t="shared" si="133"/>
        <v>80</v>
      </c>
      <c r="H315" s="17">
        <f t="shared" si="133"/>
        <v>100</v>
      </c>
      <c r="I315" s="17">
        <f t="shared" si="133"/>
        <v>100</v>
      </c>
      <c r="J315" s="31" t="s">
        <v>112</v>
      </c>
    </row>
    <row r="316" spans="1:10" x14ac:dyDescent="0.25">
      <c r="A316" s="6">
        <f t="shared" si="114"/>
        <v>303</v>
      </c>
      <c r="B316" s="48" t="s">
        <v>8</v>
      </c>
      <c r="C316" s="49"/>
      <c r="D316" s="49"/>
      <c r="E316" s="49"/>
      <c r="F316" s="49"/>
      <c r="G316" s="49"/>
      <c r="H316" s="49"/>
      <c r="I316" s="49"/>
      <c r="J316" s="50"/>
    </row>
    <row r="317" spans="1:10" ht="30" x14ac:dyDescent="0.25">
      <c r="A317" s="6">
        <f t="shared" si="114"/>
        <v>304</v>
      </c>
      <c r="B317" s="14" t="s">
        <v>23</v>
      </c>
      <c r="C317" s="17">
        <f>C320+C321+C319+C318</f>
        <v>100910.1</v>
      </c>
      <c r="D317" s="17">
        <f t="shared" ref="D317:I317" si="134">D320+D321+D319+D318</f>
        <v>10178</v>
      </c>
      <c r="E317" s="17">
        <f t="shared" si="134"/>
        <v>10319.200000000001</v>
      </c>
      <c r="F317" s="17">
        <f t="shared" si="134"/>
        <v>10740.2</v>
      </c>
      <c r="G317" s="17">
        <f t="shared" si="134"/>
        <v>21098.3</v>
      </c>
      <c r="H317" s="17">
        <f t="shared" si="134"/>
        <v>23162.799999999999</v>
      </c>
      <c r="I317" s="17">
        <f t="shared" si="134"/>
        <v>25411.599999999999</v>
      </c>
      <c r="J317" s="31" t="s">
        <v>112</v>
      </c>
    </row>
    <row r="318" spans="1:10" x14ac:dyDescent="0.25">
      <c r="A318" s="6">
        <f t="shared" si="114"/>
        <v>305</v>
      </c>
      <c r="B318" s="14" t="s">
        <v>25</v>
      </c>
      <c r="C318" s="17">
        <f>D318+E318+F318+G318+H318+I318</f>
        <v>0</v>
      </c>
      <c r="D318" s="17">
        <v>0</v>
      </c>
      <c r="E318" s="17">
        <v>0</v>
      </c>
      <c r="F318" s="17">
        <v>0</v>
      </c>
      <c r="G318" s="17">
        <v>0</v>
      </c>
      <c r="H318" s="17">
        <v>0</v>
      </c>
      <c r="I318" s="17">
        <v>0</v>
      </c>
      <c r="J318" s="31" t="s">
        <v>112</v>
      </c>
    </row>
    <row r="319" spans="1:10" x14ac:dyDescent="0.25">
      <c r="A319" s="6">
        <f t="shared" si="114"/>
        <v>306</v>
      </c>
      <c r="B319" s="14" t="s">
        <v>11</v>
      </c>
      <c r="C319" s="17">
        <f>D319+E319+F319+G319+H319+I319</f>
        <v>3372</v>
      </c>
      <c r="D319" s="17">
        <f t="shared" ref="D319:I319" si="135">D325</f>
        <v>526</v>
      </c>
      <c r="E319" s="17">
        <f t="shared" si="135"/>
        <v>550</v>
      </c>
      <c r="F319" s="17">
        <f t="shared" si="135"/>
        <v>574</v>
      </c>
      <c r="G319" s="17">
        <f t="shared" si="135"/>
        <v>574</v>
      </c>
      <c r="H319" s="17">
        <f t="shared" si="135"/>
        <v>574</v>
      </c>
      <c r="I319" s="17">
        <f t="shared" si="135"/>
        <v>574</v>
      </c>
      <c r="J319" s="31" t="s">
        <v>112</v>
      </c>
    </row>
    <row r="320" spans="1:10" x14ac:dyDescent="0.25">
      <c r="A320" s="6">
        <f t="shared" si="114"/>
        <v>307</v>
      </c>
      <c r="B320" s="14" t="s">
        <v>3</v>
      </c>
      <c r="C320" s="17">
        <f>D320+E320+F320+G320+H320+I320</f>
        <v>96442.700000000012</v>
      </c>
      <c r="D320" s="17">
        <f t="shared" ref="D320:I320" si="136">D323</f>
        <v>9382</v>
      </c>
      <c r="E320" s="17">
        <f t="shared" si="136"/>
        <v>9490</v>
      </c>
      <c r="F320" s="17">
        <f t="shared" si="136"/>
        <v>9900</v>
      </c>
      <c r="G320" s="17">
        <f t="shared" si="136"/>
        <v>20444.3</v>
      </c>
      <c r="H320" s="17">
        <f t="shared" si="136"/>
        <v>22488.799999999999</v>
      </c>
      <c r="I320" s="17">
        <f t="shared" si="136"/>
        <v>24737.599999999999</v>
      </c>
      <c r="J320" s="31" t="s">
        <v>112</v>
      </c>
    </row>
    <row r="321" spans="1:10" x14ac:dyDescent="0.25">
      <c r="A321" s="6">
        <f t="shared" si="114"/>
        <v>308</v>
      </c>
      <c r="B321" s="35" t="s">
        <v>58</v>
      </c>
      <c r="C321" s="17">
        <f>D321+E321+F321+G321+H321+I321</f>
        <v>1095.4000000000001</v>
      </c>
      <c r="D321" s="17">
        <f t="shared" ref="D321:I321" si="137">D324</f>
        <v>270</v>
      </c>
      <c r="E321" s="17">
        <f t="shared" si="137"/>
        <v>279.2</v>
      </c>
      <c r="F321" s="17">
        <f t="shared" si="137"/>
        <v>266.2</v>
      </c>
      <c r="G321" s="17">
        <f t="shared" si="137"/>
        <v>80</v>
      </c>
      <c r="H321" s="17">
        <f t="shared" si="137"/>
        <v>100</v>
      </c>
      <c r="I321" s="17">
        <f t="shared" si="137"/>
        <v>100</v>
      </c>
      <c r="J321" s="31" t="s">
        <v>112</v>
      </c>
    </row>
    <row r="322" spans="1:10" ht="45" x14ac:dyDescent="0.25">
      <c r="A322" s="42">
        <f t="shared" si="114"/>
        <v>309</v>
      </c>
      <c r="B322" s="4" t="s">
        <v>57</v>
      </c>
      <c r="C322" s="10">
        <f t="shared" ref="C322:I322" si="138">C323+C324</f>
        <v>97538.1</v>
      </c>
      <c r="D322" s="10">
        <f t="shared" si="138"/>
        <v>9652</v>
      </c>
      <c r="E322" s="10">
        <f t="shared" si="138"/>
        <v>9769.2000000000007</v>
      </c>
      <c r="F322" s="10">
        <f t="shared" si="138"/>
        <v>10166.200000000001</v>
      </c>
      <c r="G322" s="10">
        <f t="shared" si="138"/>
        <v>20524.3</v>
      </c>
      <c r="H322" s="10">
        <f t="shared" si="138"/>
        <v>22588.799999999999</v>
      </c>
      <c r="I322" s="10">
        <f t="shared" si="138"/>
        <v>24837.599999999999</v>
      </c>
      <c r="J322" s="42" t="s">
        <v>114</v>
      </c>
    </row>
    <row r="323" spans="1:10" x14ac:dyDescent="0.25">
      <c r="A323" s="42">
        <f t="shared" si="114"/>
        <v>310</v>
      </c>
      <c r="B323" s="4" t="s">
        <v>37</v>
      </c>
      <c r="C323" s="10">
        <f>D323+E323+F323+G323+H323+I323</f>
        <v>96442.700000000012</v>
      </c>
      <c r="D323" s="10">
        <v>9382</v>
      </c>
      <c r="E323" s="10">
        <v>9490</v>
      </c>
      <c r="F323" s="10">
        <v>9900</v>
      </c>
      <c r="G323" s="10">
        <v>20444.3</v>
      </c>
      <c r="H323" s="10">
        <v>22488.799999999999</v>
      </c>
      <c r="I323" s="10">
        <v>24737.599999999999</v>
      </c>
      <c r="J323" s="31" t="s">
        <v>112</v>
      </c>
    </row>
    <row r="324" spans="1:10" x14ac:dyDescent="0.25">
      <c r="A324" s="42">
        <f t="shared" si="114"/>
        <v>311</v>
      </c>
      <c r="B324" s="4" t="s">
        <v>58</v>
      </c>
      <c r="C324" s="10">
        <f>D324+E324+F324+G324+H324+I324</f>
        <v>1095.4000000000001</v>
      </c>
      <c r="D324" s="10">
        <v>270</v>
      </c>
      <c r="E324" s="10">
        <v>279.2</v>
      </c>
      <c r="F324" s="10">
        <v>266.2</v>
      </c>
      <c r="G324" s="10">
        <v>80</v>
      </c>
      <c r="H324" s="10">
        <v>100</v>
      </c>
      <c r="I324" s="10">
        <v>100</v>
      </c>
      <c r="J324" s="31" t="s">
        <v>112</v>
      </c>
    </row>
    <row r="325" spans="1:10" ht="105" x14ac:dyDescent="0.25">
      <c r="A325" s="42">
        <f t="shared" si="114"/>
        <v>312</v>
      </c>
      <c r="B325" s="4" t="s">
        <v>122</v>
      </c>
      <c r="C325" s="10">
        <f>D325+E325+F325+G325+H325+I325</f>
        <v>3372</v>
      </c>
      <c r="D325" s="10">
        <v>526</v>
      </c>
      <c r="E325" s="10">
        <v>550</v>
      </c>
      <c r="F325" s="10">
        <v>574</v>
      </c>
      <c r="G325" s="10">
        <v>574</v>
      </c>
      <c r="H325" s="10">
        <v>574</v>
      </c>
      <c r="I325" s="10">
        <v>574</v>
      </c>
      <c r="J325" s="42">
        <v>164.166</v>
      </c>
    </row>
    <row r="326" spans="1:10" x14ac:dyDescent="0.25">
      <c r="A326" s="42">
        <f t="shared" si="114"/>
        <v>313</v>
      </c>
      <c r="B326" s="4" t="s">
        <v>2</v>
      </c>
      <c r="C326" s="10">
        <f>D326+E326+F326+G326+H326+I326</f>
        <v>3372</v>
      </c>
      <c r="D326" s="10">
        <v>526</v>
      </c>
      <c r="E326" s="10">
        <v>550</v>
      </c>
      <c r="F326" s="10">
        <v>574</v>
      </c>
      <c r="G326" s="10">
        <v>574</v>
      </c>
      <c r="H326" s="10">
        <v>574</v>
      </c>
      <c r="I326" s="10">
        <v>574</v>
      </c>
      <c r="J326" s="31" t="s">
        <v>112</v>
      </c>
    </row>
    <row r="327" spans="1:10" ht="25.5" customHeight="1" x14ac:dyDescent="0.25">
      <c r="A327" s="42">
        <f t="shared" si="114"/>
        <v>314</v>
      </c>
      <c r="B327" s="51" t="s">
        <v>110</v>
      </c>
      <c r="C327" s="61"/>
      <c r="D327" s="61"/>
      <c r="E327" s="61"/>
      <c r="F327" s="61"/>
      <c r="G327" s="61"/>
      <c r="H327" s="61"/>
      <c r="I327" s="61"/>
      <c r="J327" s="62"/>
    </row>
    <row r="328" spans="1:10" x14ac:dyDescent="0.25">
      <c r="A328" s="42">
        <f t="shared" si="114"/>
        <v>315</v>
      </c>
      <c r="B328" s="14" t="s">
        <v>18</v>
      </c>
      <c r="C328" s="15">
        <f t="shared" ref="C328:I328" si="139">C329+C330</f>
        <v>355512.80079529993</v>
      </c>
      <c r="D328" s="15">
        <f t="shared" si="139"/>
        <v>56054.700000000004</v>
      </c>
      <c r="E328" s="15">
        <f t="shared" si="139"/>
        <v>58863.7</v>
      </c>
      <c r="F328" s="15">
        <f t="shared" si="139"/>
        <v>59471.199999999997</v>
      </c>
      <c r="G328" s="15">
        <f t="shared" si="139"/>
        <v>60143.197</v>
      </c>
      <c r="H328" s="15">
        <f t="shared" si="139"/>
        <v>60373.68879</v>
      </c>
      <c r="I328" s="15">
        <f t="shared" si="139"/>
        <v>60606.315005299999</v>
      </c>
      <c r="J328" s="31" t="s">
        <v>112</v>
      </c>
    </row>
    <row r="329" spans="1:10" x14ac:dyDescent="0.25">
      <c r="A329" s="42">
        <f t="shared" si="114"/>
        <v>316</v>
      </c>
      <c r="B329" s="14" t="s">
        <v>2</v>
      </c>
      <c r="C329" s="15">
        <v>0</v>
      </c>
      <c r="D329" s="15">
        <v>0</v>
      </c>
      <c r="E329" s="15">
        <v>0</v>
      </c>
      <c r="F329" s="15">
        <v>0</v>
      </c>
      <c r="G329" s="15">
        <v>0</v>
      </c>
      <c r="H329" s="15">
        <v>0</v>
      </c>
      <c r="I329" s="15">
        <v>0</v>
      </c>
      <c r="J329" s="31" t="s">
        <v>112</v>
      </c>
    </row>
    <row r="330" spans="1:10" x14ac:dyDescent="0.25">
      <c r="A330" s="6">
        <f t="shared" si="114"/>
        <v>317</v>
      </c>
      <c r="B330" s="14" t="s">
        <v>3</v>
      </c>
      <c r="C330" s="15">
        <f t="shared" ref="C330:I330" si="140">C334</f>
        <v>355512.80079529993</v>
      </c>
      <c r="D330" s="15">
        <f t="shared" si="140"/>
        <v>56054.700000000004</v>
      </c>
      <c r="E330" s="15">
        <f t="shared" si="140"/>
        <v>58863.7</v>
      </c>
      <c r="F330" s="15">
        <f t="shared" si="140"/>
        <v>59471.199999999997</v>
      </c>
      <c r="G330" s="15">
        <f t="shared" si="140"/>
        <v>60143.197</v>
      </c>
      <c r="H330" s="15">
        <f t="shared" si="140"/>
        <v>60373.68879</v>
      </c>
      <c r="I330" s="15">
        <f t="shared" si="140"/>
        <v>60606.315005299999</v>
      </c>
      <c r="J330" s="31" t="s">
        <v>112</v>
      </c>
    </row>
    <row r="331" spans="1:10" x14ac:dyDescent="0.25">
      <c r="A331" s="6">
        <f t="shared" si="114"/>
        <v>318</v>
      </c>
      <c r="B331" s="48" t="s">
        <v>8</v>
      </c>
      <c r="C331" s="49"/>
      <c r="D331" s="49"/>
      <c r="E331" s="49"/>
      <c r="F331" s="49"/>
      <c r="G331" s="49"/>
      <c r="H331" s="49"/>
      <c r="I331" s="49"/>
      <c r="J331" s="50"/>
    </row>
    <row r="332" spans="1:10" ht="30" x14ac:dyDescent="0.25">
      <c r="A332" s="6">
        <f t="shared" si="114"/>
        <v>319</v>
      </c>
      <c r="B332" s="14" t="s">
        <v>23</v>
      </c>
      <c r="C332" s="15">
        <f>D332+E332+F332+G332+H332+I332</f>
        <v>355512.80079529993</v>
      </c>
      <c r="D332" s="15">
        <f t="shared" ref="D332:I332" si="141">D333+D334</f>
        <v>56054.700000000004</v>
      </c>
      <c r="E332" s="15">
        <f t="shared" si="141"/>
        <v>58863.7</v>
      </c>
      <c r="F332" s="15">
        <f t="shared" si="141"/>
        <v>59471.199999999997</v>
      </c>
      <c r="G332" s="15">
        <f t="shared" si="141"/>
        <v>60143.197</v>
      </c>
      <c r="H332" s="15">
        <f t="shared" si="141"/>
        <v>60373.68879</v>
      </c>
      <c r="I332" s="15">
        <f t="shared" si="141"/>
        <v>60606.315005299999</v>
      </c>
      <c r="J332" s="31" t="s">
        <v>112</v>
      </c>
    </row>
    <row r="333" spans="1:10" x14ac:dyDescent="0.25">
      <c r="A333" s="6">
        <f t="shared" si="114"/>
        <v>320</v>
      </c>
      <c r="B333" s="14" t="s">
        <v>2</v>
      </c>
      <c r="C333" s="15">
        <v>0</v>
      </c>
      <c r="D333" s="15">
        <v>0</v>
      </c>
      <c r="E333" s="15">
        <v>0</v>
      </c>
      <c r="F333" s="15">
        <v>0</v>
      </c>
      <c r="G333" s="15">
        <v>0</v>
      </c>
      <c r="H333" s="15">
        <v>0</v>
      </c>
      <c r="I333" s="15">
        <v>0</v>
      </c>
      <c r="J333" s="31" t="s">
        <v>112</v>
      </c>
    </row>
    <row r="334" spans="1:10" x14ac:dyDescent="0.25">
      <c r="A334" s="6">
        <f t="shared" si="114"/>
        <v>321</v>
      </c>
      <c r="B334" s="14" t="s">
        <v>3</v>
      </c>
      <c r="C334" s="15">
        <f>D334+E334+F334+G334+H334+I334</f>
        <v>355512.80079529993</v>
      </c>
      <c r="D334" s="15">
        <f>D336+D338+D340+D342+D344+D346</f>
        <v>56054.700000000004</v>
      </c>
      <c r="E334" s="15">
        <f>E336+E338+E340+E342+E344</f>
        <v>58863.7</v>
      </c>
      <c r="F334" s="15">
        <f>F336+F338+F340+F342+F344</f>
        <v>59471.199999999997</v>
      </c>
      <c r="G334" s="15">
        <f>G336+G338+G340+G342+G344</f>
        <v>60143.197</v>
      </c>
      <c r="H334" s="15">
        <f>H336+H338+H340+H342+H344</f>
        <v>60373.68879</v>
      </c>
      <c r="I334" s="15">
        <f>I336+I338+I340+I342+I344</f>
        <v>60606.315005299999</v>
      </c>
      <c r="J334" s="21" t="s">
        <v>112</v>
      </c>
    </row>
    <row r="335" spans="1:10" ht="45" x14ac:dyDescent="0.25">
      <c r="A335" s="6">
        <f t="shared" si="114"/>
        <v>322</v>
      </c>
      <c r="B335" s="14" t="s">
        <v>42</v>
      </c>
      <c r="C335" s="15">
        <f>D335+E335+F335+G335+H335+I335</f>
        <v>8965.1</v>
      </c>
      <c r="D335" s="15">
        <f t="shared" ref="D335:I335" si="142">D336</f>
        <v>1427.1</v>
      </c>
      <c r="E335" s="15">
        <f t="shared" si="142"/>
        <v>1507.6</v>
      </c>
      <c r="F335" s="15">
        <f t="shared" si="142"/>
        <v>1507.6</v>
      </c>
      <c r="G335" s="15">
        <f t="shared" si="142"/>
        <v>1507.6</v>
      </c>
      <c r="H335" s="15">
        <f t="shared" si="142"/>
        <v>1507.6</v>
      </c>
      <c r="I335" s="15">
        <f t="shared" si="142"/>
        <v>1507.6</v>
      </c>
      <c r="J335" s="21">
        <v>171</v>
      </c>
    </row>
    <row r="336" spans="1:10" x14ac:dyDescent="0.25">
      <c r="A336" s="6">
        <f t="shared" si="114"/>
        <v>323</v>
      </c>
      <c r="B336" s="14" t="s">
        <v>3</v>
      </c>
      <c r="C336" s="15">
        <f>D336+E336+F336+G336+H336+I336</f>
        <v>8965.1</v>
      </c>
      <c r="D336" s="15">
        <v>1427.1</v>
      </c>
      <c r="E336" s="15">
        <v>1507.6</v>
      </c>
      <c r="F336" s="15">
        <v>1507.6</v>
      </c>
      <c r="G336" s="15">
        <v>1507.6</v>
      </c>
      <c r="H336" s="15">
        <v>1507.6</v>
      </c>
      <c r="I336" s="15">
        <v>1507.6</v>
      </c>
      <c r="J336" s="21" t="s">
        <v>112</v>
      </c>
    </row>
    <row r="337" spans="1:10" ht="60" x14ac:dyDescent="0.25">
      <c r="A337" s="6">
        <f t="shared" si="114"/>
        <v>324</v>
      </c>
      <c r="B337" s="14" t="s">
        <v>102</v>
      </c>
      <c r="C337" s="15">
        <f>C338</f>
        <v>205705.2</v>
      </c>
      <c r="D337" s="15">
        <f t="shared" ref="D337:I337" si="143">D338</f>
        <v>31777.200000000001</v>
      </c>
      <c r="E337" s="15">
        <f t="shared" si="143"/>
        <v>34295.1</v>
      </c>
      <c r="F337" s="15">
        <f t="shared" si="143"/>
        <v>34632.9</v>
      </c>
      <c r="G337" s="15">
        <f t="shared" si="143"/>
        <v>35000</v>
      </c>
      <c r="H337" s="15">
        <f t="shared" si="143"/>
        <v>35000</v>
      </c>
      <c r="I337" s="15">
        <f t="shared" si="143"/>
        <v>35000</v>
      </c>
      <c r="J337" s="21">
        <v>171</v>
      </c>
    </row>
    <row r="338" spans="1:10" x14ac:dyDescent="0.25">
      <c r="A338" s="6">
        <f t="shared" si="114"/>
        <v>325</v>
      </c>
      <c r="B338" s="14" t="s">
        <v>3</v>
      </c>
      <c r="C338" s="15">
        <f>D338+E338+F338+G338+H338+I338</f>
        <v>205705.2</v>
      </c>
      <c r="D338" s="15">
        <v>31777.200000000001</v>
      </c>
      <c r="E338" s="15">
        <v>34295.1</v>
      </c>
      <c r="F338" s="15">
        <v>34632.9</v>
      </c>
      <c r="G338" s="15">
        <v>35000</v>
      </c>
      <c r="H338" s="15">
        <v>35000</v>
      </c>
      <c r="I338" s="15">
        <v>35000</v>
      </c>
      <c r="J338" s="21" t="s">
        <v>112</v>
      </c>
    </row>
    <row r="339" spans="1:10" ht="60" x14ac:dyDescent="0.25">
      <c r="A339" s="6">
        <f t="shared" si="114"/>
        <v>326</v>
      </c>
      <c r="B339" s="14" t="s">
        <v>103</v>
      </c>
      <c r="C339" s="15">
        <f>C340</f>
        <v>138244.5</v>
      </c>
      <c r="D339" s="15">
        <f t="shared" ref="D339:I339" si="144">D340</f>
        <v>22441.9</v>
      </c>
      <c r="E339" s="15">
        <f t="shared" si="144"/>
        <v>22679</v>
      </c>
      <c r="F339" s="15">
        <f t="shared" si="144"/>
        <v>22923.599999999999</v>
      </c>
      <c r="G339" s="15">
        <f t="shared" si="144"/>
        <v>23200</v>
      </c>
      <c r="H339" s="15">
        <f t="shared" si="144"/>
        <v>23400</v>
      </c>
      <c r="I339" s="15">
        <f t="shared" si="144"/>
        <v>23600</v>
      </c>
      <c r="J339" s="21">
        <v>171</v>
      </c>
    </row>
    <row r="340" spans="1:10" x14ac:dyDescent="0.25">
      <c r="A340" s="6">
        <f t="shared" ref="A340:A346" si="145">A339+1</f>
        <v>327</v>
      </c>
      <c r="B340" s="14" t="s">
        <v>37</v>
      </c>
      <c r="C340" s="15">
        <f>D340+E340+F340+G340+H340+I340</f>
        <v>138244.5</v>
      </c>
      <c r="D340" s="15">
        <v>22441.9</v>
      </c>
      <c r="E340" s="15">
        <v>22679</v>
      </c>
      <c r="F340" s="15">
        <v>22923.599999999999</v>
      </c>
      <c r="G340" s="15">
        <v>23200</v>
      </c>
      <c r="H340" s="15">
        <v>23400</v>
      </c>
      <c r="I340" s="15">
        <v>23600</v>
      </c>
      <c r="J340" s="6" t="s">
        <v>112</v>
      </c>
    </row>
    <row r="341" spans="1:10" ht="60" x14ac:dyDescent="0.25">
      <c r="A341" s="6">
        <f t="shared" si="145"/>
        <v>328</v>
      </c>
      <c r="B341" s="14" t="s">
        <v>123</v>
      </c>
      <c r="C341" s="15">
        <f>D341+E341+F341+G341+H341+I341</f>
        <v>0</v>
      </c>
      <c r="D341" s="17">
        <f>D342</f>
        <v>0</v>
      </c>
      <c r="E341" s="17">
        <f>D341*1.05</f>
        <v>0</v>
      </c>
      <c r="F341" s="17">
        <f>E341*1.05</f>
        <v>0</v>
      </c>
      <c r="G341" s="17">
        <v>0</v>
      </c>
      <c r="H341" s="17">
        <f>F341*1.1</f>
        <v>0</v>
      </c>
      <c r="I341" s="17">
        <f>H341*1.05</f>
        <v>0</v>
      </c>
      <c r="J341" s="21">
        <v>173</v>
      </c>
    </row>
    <row r="342" spans="1:10" x14ac:dyDescent="0.25">
      <c r="A342" s="6">
        <f t="shared" si="145"/>
        <v>329</v>
      </c>
      <c r="B342" s="14" t="s">
        <v>3</v>
      </c>
      <c r="C342" s="15">
        <f>D342+E342+F342+G342+H342+I342</f>
        <v>0</v>
      </c>
      <c r="D342" s="17">
        <v>0</v>
      </c>
      <c r="E342" s="17">
        <v>0</v>
      </c>
      <c r="F342" s="17">
        <f>E342*1.05</f>
        <v>0</v>
      </c>
      <c r="G342" s="17">
        <v>0</v>
      </c>
      <c r="H342" s="17">
        <f>F342*1.1</f>
        <v>0</v>
      </c>
      <c r="I342" s="17">
        <f>H342*1.05</f>
        <v>0</v>
      </c>
      <c r="J342" s="6" t="s">
        <v>112</v>
      </c>
    </row>
    <row r="343" spans="1:10" ht="75" x14ac:dyDescent="0.25">
      <c r="A343" s="6">
        <f t="shared" si="145"/>
        <v>330</v>
      </c>
      <c r="B343" s="33" t="s">
        <v>109</v>
      </c>
      <c r="C343" s="15">
        <f t="shared" ref="C343:I345" si="146">C344</f>
        <v>2548.0007952999999</v>
      </c>
      <c r="D343" s="15">
        <f t="shared" si="146"/>
        <v>358.5</v>
      </c>
      <c r="E343" s="15">
        <f t="shared" si="146"/>
        <v>382</v>
      </c>
      <c r="F343" s="15">
        <f t="shared" si="146"/>
        <v>407.1</v>
      </c>
      <c r="G343" s="15">
        <f t="shared" si="146"/>
        <v>435.59700000000004</v>
      </c>
      <c r="H343" s="15">
        <f t="shared" si="146"/>
        <v>466.08879000000007</v>
      </c>
      <c r="I343" s="15">
        <f t="shared" si="146"/>
        <v>498.71500530000009</v>
      </c>
      <c r="J343" s="21">
        <v>171</v>
      </c>
    </row>
    <row r="344" spans="1:10" x14ac:dyDescent="0.25">
      <c r="A344" s="6">
        <f t="shared" si="145"/>
        <v>331</v>
      </c>
      <c r="B344" s="14" t="s">
        <v>3</v>
      </c>
      <c r="C344" s="15">
        <f>D344+E344+F344+G344+H344+I344</f>
        <v>2548.0007952999999</v>
      </c>
      <c r="D344" s="17">
        <v>358.5</v>
      </c>
      <c r="E344" s="17">
        <v>382</v>
      </c>
      <c r="F344" s="17">
        <v>407.1</v>
      </c>
      <c r="G344" s="17">
        <f>F344*1.07</f>
        <v>435.59700000000004</v>
      </c>
      <c r="H344" s="17">
        <f>G344*1.07</f>
        <v>466.08879000000007</v>
      </c>
      <c r="I344" s="17">
        <f>H344*1.07</f>
        <v>498.71500530000009</v>
      </c>
      <c r="J344" s="6" t="s">
        <v>112</v>
      </c>
    </row>
    <row r="345" spans="1:10" ht="45" x14ac:dyDescent="0.25">
      <c r="A345" s="6">
        <f t="shared" si="145"/>
        <v>332</v>
      </c>
      <c r="B345" s="33" t="s">
        <v>142</v>
      </c>
      <c r="C345" s="15">
        <f t="shared" si="146"/>
        <v>50</v>
      </c>
      <c r="D345" s="15">
        <f t="shared" si="146"/>
        <v>50</v>
      </c>
      <c r="E345" s="15">
        <f t="shared" si="146"/>
        <v>0</v>
      </c>
      <c r="F345" s="15">
        <f t="shared" si="146"/>
        <v>0</v>
      </c>
      <c r="G345" s="15">
        <f t="shared" si="146"/>
        <v>0</v>
      </c>
      <c r="H345" s="15">
        <f t="shared" si="146"/>
        <v>0</v>
      </c>
      <c r="I345" s="15">
        <f t="shared" si="146"/>
        <v>0</v>
      </c>
      <c r="J345" s="21" t="s">
        <v>139</v>
      </c>
    </row>
    <row r="346" spans="1:10" x14ac:dyDescent="0.25">
      <c r="A346" s="6">
        <f t="shared" si="145"/>
        <v>333</v>
      </c>
      <c r="B346" s="14" t="s">
        <v>3</v>
      </c>
      <c r="C346" s="15">
        <f>D346+E346+F346+G346+H346+I346</f>
        <v>50</v>
      </c>
      <c r="D346" s="17">
        <v>50</v>
      </c>
      <c r="E346" s="17">
        <v>0</v>
      </c>
      <c r="F346" s="17">
        <v>0</v>
      </c>
      <c r="G346" s="17">
        <v>0</v>
      </c>
      <c r="H346" s="17">
        <f>G346*1.07</f>
        <v>0</v>
      </c>
      <c r="I346" s="17">
        <f>H346*1.07</f>
        <v>0</v>
      </c>
      <c r="J346" s="6" t="s">
        <v>112</v>
      </c>
    </row>
  </sheetData>
  <mergeCells count="45">
    <mergeCell ref="B177:J177"/>
    <mergeCell ref="I1:J1"/>
    <mergeCell ref="B24:J24"/>
    <mergeCell ref="B61:J61"/>
    <mergeCell ref="B100:J100"/>
    <mergeCell ref="B94:J94"/>
    <mergeCell ref="B55:J55"/>
    <mergeCell ref="I2:J2"/>
    <mergeCell ref="B18:J18"/>
    <mergeCell ref="A3:J3"/>
    <mergeCell ref="C5:C6"/>
    <mergeCell ref="C4:I4"/>
    <mergeCell ref="D5:I5"/>
    <mergeCell ref="A4:A6"/>
    <mergeCell ref="B4:B6"/>
    <mergeCell ref="B122:J122"/>
    <mergeCell ref="B89:J89"/>
    <mergeCell ref="B126:J126"/>
    <mergeCell ref="B146:J146"/>
    <mergeCell ref="B117:J117"/>
    <mergeCell ref="B141:J141"/>
    <mergeCell ref="B172:J172"/>
    <mergeCell ref="B151:J151"/>
    <mergeCell ref="B331:J331"/>
    <mergeCell ref="B262:J262"/>
    <mergeCell ref="B316:J316"/>
    <mergeCell ref="B271:J271"/>
    <mergeCell ref="B275:J275"/>
    <mergeCell ref="B327:J327"/>
    <mergeCell ref="B267:J267"/>
    <mergeCell ref="B310:J310"/>
    <mergeCell ref="B167:J167"/>
    <mergeCell ref="B205:J205"/>
    <mergeCell ref="B197:J197"/>
    <mergeCell ref="B181:J181"/>
    <mergeCell ref="B201:J201"/>
    <mergeCell ref="B185:J185"/>
    <mergeCell ref="B301:J301"/>
    <mergeCell ref="B296:J296"/>
    <mergeCell ref="B282:J282"/>
    <mergeCell ref="B220:J220"/>
    <mergeCell ref="B259:J259"/>
    <mergeCell ref="B224:J224"/>
    <mergeCell ref="B287:J287"/>
    <mergeCell ref="B228:J228"/>
  </mergeCells>
  <phoneticPr fontId="8" type="noConversion"/>
  <pageMargins left="0.86614173228346458" right="0.78740157480314965" top="1.0629921259842521" bottom="0.74803149606299213" header="0.31496062992125984" footer="0.31496062992125984"/>
  <pageSetup paperSize="9" scale="70" fitToHeight="0" orientation="landscape" r:id="rId1"/>
  <headerFooter differentFirst="1">
    <oddHeader xml:space="preserve">&amp;C&amp;P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"/>
  <sheetViews>
    <sheetView workbookViewId="0">
      <selection activeCell="D6" sqref="D6"/>
    </sheetView>
  </sheetViews>
  <sheetFormatPr defaultRowHeight="15" x14ac:dyDescent="0.25"/>
  <cols>
    <col min="3" max="3" width="10.42578125" customWidth="1"/>
  </cols>
  <sheetData>
    <row r="2" spans="1:6" x14ac:dyDescent="0.25">
      <c r="B2" t="s">
        <v>150</v>
      </c>
      <c r="C2" t="s">
        <v>151</v>
      </c>
      <c r="D2" t="s">
        <v>152</v>
      </c>
      <c r="E2" t="s">
        <v>153</v>
      </c>
      <c r="F2" s="46" t="s">
        <v>154</v>
      </c>
    </row>
    <row r="3" spans="1:6" x14ac:dyDescent="0.25">
      <c r="A3">
        <v>1</v>
      </c>
      <c r="B3">
        <v>4632.8</v>
      </c>
      <c r="C3">
        <v>373.5</v>
      </c>
      <c r="D3">
        <v>2826.5</v>
      </c>
      <c r="F3">
        <f>SUM(B3:E3)</f>
        <v>7832.8</v>
      </c>
    </row>
    <row r="4" spans="1:6" x14ac:dyDescent="0.25">
      <c r="A4">
        <f>A3+1</f>
        <v>2</v>
      </c>
      <c r="B4">
        <v>7473.6</v>
      </c>
      <c r="C4">
        <v>205388.9</v>
      </c>
      <c r="D4">
        <v>40664</v>
      </c>
      <c r="F4">
        <f t="shared" ref="F4:F18" si="0">SUM(B4:E4)</f>
        <v>253526.5</v>
      </c>
    </row>
    <row r="5" spans="1:6" x14ac:dyDescent="0.25">
      <c r="A5">
        <f t="shared" ref="A5:A17" si="1">A4+1</f>
        <v>3</v>
      </c>
      <c r="B5">
        <v>5354.1</v>
      </c>
      <c r="C5">
        <v>111.6</v>
      </c>
      <c r="D5">
        <v>6817.95</v>
      </c>
      <c r="F5">
        <f t="shared" si="0"/>
        <v>12283.650000000001</v>
      </c>
    </row>
    <row r="6" spans="1:6" x14ac:dyDescent="0.25">
      <c r="A6">
        <f t="shared" si="1"/>
        <v>4</v>
      </c>
      <c r="B6">
        <v>25734.1</v>
      </c>
      <c r="F6">
        <f t="shared" si="0"/>
        <v>25734.1</v>
      </c>
    </row>
    <row r="7" spans="1:6" x14ac:dyDescent="0.25">
      <c r="A7">
        <f t="shared" si="1"/>
        <v>5</v>
      </c>
      <c r="B7">
        <v>29109.3</v>
      </c>
      <c r="F7">
        <f t="shared" si="0"/>
        <v>29109.3</v>
      </c>
    </row>
    <row r="8" spans="1:6" x14ac:dyDescent="0.25">
      <c r="A8">
        <f t="shared" si="1"/>
        <v>6</v>
      </c>
      <c r="B8">
        <v>1700.7</v>
      </c>
      <c r="F8">
        <f t="shared" si="0"/>
        <v>1700.7</v>
      </c>
    </row>
    <row r="9" spans="1:6" x14ac:dyDescent="0.25">
      <c r="A9">
        <f t="shared" si="1"/>
        <v>7</v>
      </c>
      <c r="B9">
        <v>7093.5</v>
      </c>
      <c r="F9">
        <f t="shared" si="0"/>
        <v>7093.5</v>
      </c>
    </row>
    <row r="10" spans="1:6" x14ac:dyDescent="0.25">
      <c r="A10">
        <f t="shared" si="1"/>
        <v>8</v>
      </c>
      <c r="B10">
        <v>7761</v>
      </c>
      <c r="F10">
        <f t="shared" si="0"/>
        <v>7761</v>
      </c>
    </row>
    <row r="11" spans="1:6" x14ac:dyDescent="0.25">
      <c r="A11">
        <f t="shared" si="1"/>
        <v>9</v>
      </c>
      <c r="B11">
        <v>85904</v>
      </c>
      <c r="F11">
        <f t="shared" si="0"/>
        <v>85904</v>
      </c>
    </row>
    <row r="12" spans="1:6" x14ac:dyDescent="0.25">
      <c r="A12">
        <f t="shared" si="1"/>
        <v>10</v>
      </c>
      <c r="B12">
        <v>500</v>
      </c>
      <c r="F12">
        <f t="shared" si="0"/>
        <v>500</v>
      </c>
    </row>
    <row r="13" spans="1:6" x14ac:dyDescent="0.25">
      <c r="A13">
        <f t="shared" si="1"/>
        <v>11</v>
      </c>
      <c r="B13">
        <v>4648.7</v>
      </c>
      <c r="F13">
        <f t="shared" si="0"/>
        <v>4648.7</v>
      </c>
    </row>
    <row r="14" spans="1:6" x14ac:dyDescent="0.25">
      <c r="A14">
        <f t="shared" si="1"/>
        <v>12</v>
      </c>
      <c r="B14">
        <v>1370</v>
      </c>
      <c r="C14">
        <v>906.9</v>
      </c>
      <c r="D14">
        <v>453.1</v>
      </c>
      <c r="F14">
        <f t="shared" si="0"/>
        <v>2730</v>
      </c>
    </row>
    <row r="15" spans="1:6" x14ac:dyDescent="0.25">
      <c r="A15">
        <f t="shared" si="1"/>
        <v>13</v>
      </c>
      <c r="B15">
        <v>2310</v>
      </c>
      <c r="C15">
        <v>1060.95</v>
      </c>
      <c r="F15">
        <f t="shared" si="0"/>
        <v>3370.95</v>
      </c>
    </row>
    <row r="16" spans="1:6" x14ac:dyDescent="0.25">
      <c r="A16">
        <f t="shared" si="1"/>
        <v>14</v>
      </c>
      <c r="B16">
        <v>9382</v>
      </c>
      <c r="C16">
        <v>526</v>
      </c>
      <c r="E16">
        <v>270</v>
      </c>
      <c r="F16">
        <f t="shared" si="0"/>
        <v>10178</v>
      </c>
    </row>
    <row r="17" spans="1:6" x14ac:dyDescent="0.25">
      <c r="A17">
        <f t="shared" si="1"/>
        <v>15</v>
      </c>
      <c r="B17">
        <v>56054.7</v>
      </c>
      <c r="F17">
        <f t="shared" si="0"/>
        <v>56054.7</v>
      </c>
    </row>
    <row r="18" spans="1:6" x14ac:dyDescent="0.25">
      <c r="B18">
        <f>SUM(B3:B17)</f>
        <v>249028.5</v>
      </c>
      <c r="C18">
        <f t="shared" ref="C18:E18" si="2">SUM(C3:C17)</f>
        <v>208367.85</v>
      </c>
      <c r="D18">
        <f t="shared" si="2"/>
        <v>50761.549999999996</v>
      </c>
      <c r="E18">
        <f t="shared" si="2"/>
        <v>270</v>
      </c>
      <c r="F18">
        <f t="shared" si="0"/>
        <v>508427.89999999997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Лист1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2015-07-01T09:52:28Z</cp:lastPrinted>
  <dcterms:created xsi:type="dcterms:W3CDTF">2006-09-16T00:00:00Z</dcterms:created>
  <dcterms:modified xsi:type="dcterms:W3CDTF">2015-08-11T06:21:53Z</dcterms:modified>
</cp:coreProperties>
</file>