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710" activeTab="0"/>
  </bookViews>
  <sheets>
    <sheet name=" 9 месяцев 2016 год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<sst xmlns="http://schemas.openxmlformats.org/spreadsheetml/2006/main" count="85" uniqueCount="85">
  <si>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</si>
  <si>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</si>
  <si>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</si>
  <si>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00010000000000000000</t>
  </si>
  <si>
    <t>НАЛОГОВЫЕ И НЕНАЛОГОВЫЕ ДОХОДЫ</t>
  </si>
  <si>
    <t>Плата за негативное воздействие на окружающую среду</t>
  </si>
  <si>
    <t>00011600000000000000</t>
  </si>
  <si>
    <t>Штрафы, санкции, возмещение ущерба</t>
  </si>
  <si>
    <t>00010100000000000000</t>
  </si>
  <si>
    <t>Налоги на прибыль, доходы</t>
  </si>
  <si>
    <t>00010500000000000000</t>
  </si>
  <si>
    <t>Налоги на совокупный доход</t>
  </si>
  <si>
    <t>00010600000000000000</t>
  </si>
  <si>
    <t>Налоги на имущество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</si>
  <si>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</si>
  <si>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</si>
  <si>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</si>
  <si>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</si>
  <si>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</si>
  <si>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</si>
  <si>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00011400000000000000</t>
  </si>
  <si>
    <t>Доходы от продажи материальных и нематериальных активов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</si>
  <si>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</si>
  <si>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</si>
  <si>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</si>
  <si>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</si>
  <si>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ВСЕГО ДОХОДОВ</t>
  </si>
  <si>
    <t>Код</t>
  </si>
  <si>
    <t>Наименование</t>
  </si>
  <si>
    <t>Классификация доходов бюджетов Российской Федерации</t>
  </si>
  <si>
    <t>00020201000000000151</t>
  </si>
  <si>
    <t>00020202000000000151</t>
  </si>
  <si>
    <t>00020203000000000151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</si>
  <si>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</si>
  <si>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</si>
  <si>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00011300000000000000</t>
  </si>
  <si>
    <t>Доходы от оказания платных услуг (работ) и компенсации затрат государства</t>
  </si>
  <si>
    <t>тыс.руб.</t>
  </si>
  <si>
    <t>Утвержденные бюджетные назначения</t>
  </si>
  <si>
    <t>Исполнено</t>
  </si>
  <si>
    <t>Процент исполнения</t>
  </si>
  <si>
    <t>00010900000000000000</t>
  </si>
  <si>
    <t>Задолженность 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</si>
  <si>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</si>
  <si>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</si>
  <si>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>00021900000000000000</t>
  </si>
  <si>
    <t>Возврат остатков субсидий и субвенций и иных межбюджетных трансфертов, имеющих целевое назначение, прошлых лет, из бюджетов городских округов</t>
  </si>
  <si>
    <t>00010504000020000110</t>
  </si>
  <si>
    <t xml:space="preserve">Налог, взимаемый в связи с применением патентной системы налогообложения </t>
  </si>
  <si>
    <t>00010606000000000110</t>
  </si>
  <si>
    <t>Земельный налог</t>
  </si>
  <si>
    <t>00010102000010000110</t>
  </si>
  <si>
    <t>00010502000020000110</t>
  </si>
  <si>
    <t>00010503000010000110</t>
  </si>
  <si>
    <t>00010601000000000110</t>
  </si>
  <si>
    <t>Налог на имущество физических лиц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</si>
  <si>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</si>
  <si>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</si>
  <si>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00011201000010000120</t>
  </si>
  <si>
    <t>Субсидии бюджетам бюджетной системы Российской Федерации (межбюджетные субсидии)</t>
  </si>
  <si>
    <t>00021800000000000000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</si>
  <si>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</si>
  <si>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00011302990000000130</t>
  </si>
  <si>
    <t>Прочие доходы от компенсации затрат государства</t>
  </si>
  <si>
    <t>00011402000000000000</t>
  </si>
  <si>
    <t>Доходы от реализации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</si>
  <si>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</si>
  <si>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</si>
  <si>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</si>
  <si>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</si>
  <si>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</si>
  <si>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производимые на территории Российской Федерации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</si>
  <si>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</si>
  <si>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</si>
  <si>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</si>
  <si>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</si>
  <si>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00020204000000000151</t>
  </si>
  <si>
    <t>Иные межбюджетные трансферты</t>
  </si>
  <si>
    <t>00010501000000000110</t>
  </si>
  <si>
    <t xml:space="preserve">Налог, взимаемый в связи с применением упрощенной системы налогообложения 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</si>
  <si>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</si>
  <si>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</si>
  <si>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00011107000000000120</t>
  </si>
  <si>
    <t>Платежи от государственных и муниципальных унитарных предприятий</t>
  </si>
  <si>
    <t>Сведения о ходе исполнения бюджета Артемовского городского округа по доходам за 9 месяцев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</si>
</sst>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10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0" fontId="6" fillId="0" borderId="10" xfId="0" applyNumberFormat="1" applyFont="1" applyBorder="1" applyAlignment="1">
      <alignment/>
    </xf>
    <xf numFmtId="170" fontId="6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vertical="top"/>
    </xf>
    <xf numFmtId="170" fontId="6" fillId="0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wrapText="1"/>
    </xf>
    <xf numFmtId="170" fontId="7" fillId="0" borderId="10" xfId="0" applyNumberFormat="1" applyFont="1" applyBorder="1" applyAlignment="1">
      <alignment vertical="top"/>
    </xf>
    <xf numFmtId="170" fontId="7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/>
    </xf>
    <xf numFmtId="0" fontId="7" fillId="0" borderId="10" xfId="0" applyNumberFormat="1" applyFont="1" applyFill="1" applyBorder="1" applyAlignment="1">
      <alignment horizontal="justify" vertical="top" wrapText="1"/>
    </xf>
    <xf numFmtId="170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70" fontId="9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0" xfId="0" applyFont="1" applyFill="1" applyAlignment="1">
      <alignment horizontal="justify" vertical="top" wrapText="1"/>
    </xf>
    <xf numFmtId="0" fontId="6" fillId="0" borderId="12" xfId="0" applyFont="1" applyBorder="1" applyAlignment="1">
      <alignment wrapText="1"/>
    </xf>
    <xf numFmtId="170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170" fontId="6" fillId="0" borderId="13" xfId="0" applyNumberFormat="1" applyFont="1" applyFill="1" applyBorder="1" applyAlignment="1">
      <alignment vertical="top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 applyProtection="1">
      <alignment/>
      <protection hidden="1" locked="0"/>
    </xf>
    <xf numFmtId="49" fontId="6" fillId="0" borderId="10" xfId="0" applyNumberFormat="1" applyFont="1" applyBorder="1" applyAlignment="1" applyProtection="1">
      <alignment vertical="top"/>
      <protection hidden="1" locked="0"/>
    </xf>
    <xf numFmtId="49" fontId="7" fillId="0" borderId="10" xfId="0" applyNumberFormat="1" applyFont="1" applyBorder="1" applyAlignment="1" applyProtection="1">
      <alignment vertical="top"/>
      <protection hidden="1" locked="0"/>
    </xf>
    <xf numFmtId="49" fontId="6" fillId="0" borderId="10" xfId="0" applyNumberFormat="1" applyFont="1" applyBorder="1" applyAlignment="1" applyProtection="1">
      <alignment/>
      <protection hidden="1" locked="0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4">
      <selection activeCell="B20" sqref="B20"/>
    </sheetView>
  </sheetViews>
  <sheetFormatPr defaultColWidth="9.140625" defaultRowHeight="15"/>
  <cols>
    <col min="1" max="1" width="28.57421875" style="0" customWidth="1"/>
    <col min="2" max="2" width="68.57421875" style="0" customWidth="1"/>
    <col min="3" max="3" width="17.7109375" style="0" customWidth="1"/>
    <col min="4" max="4" width="14.00390625" style="0" customWidth="1"/>
    <col min="5" max="5" width="14.57421875" style="0" customWidth="1"/>
  </cols>
  <sheetData>
    <row r="1" spans="3:5" ht="15">
      <c r="C1" s="2"/>
      <c r="D1" s="2"/>
      <c r="E1" s="2"/>
    </row>
    <row r="2" spans="1:5" ht="18" customHeight="1">
      <c r="A2" s="57" t="s">
        <v>84</v>
      </c>
      <c r="B2" s="57"/>
      <c r="C2" s="57"/>
      <c r="D2" s="57"/>
      <c r="E2" s="57"/>
    </row>
    <row r="3" spans="1:5" ht="16.5">
      <c r="A3" s="3"/>
      <c r="B3" s="4"/>
      <c r="C3" s="3"/>
      <c r="D3" s="41"/>
      <c r="E3" s="5" t="s">
        <v>37</v>
      </c>
    </row>
    <row r="4" spans="1:5" ht="25.5" customHeight="1">
      <c r="A4" s="58" t="s">
        <v>29</v>
      </c>
      <c r="B4" s="59"/>
      <c r="C4" s="55" t="s">
        <v>38</v>
      </c>
      <c r="D4" s="55" t="s">
        <v>39</v>
      </c>
      <c r="E4" s="55" t="s">
        <v>40</v>
      </c>
    </row>
    <row r="5" spans="1:5" ht="28.5" customHeight="1">
      <c r="A5" s="6" t="s">
        <v>27</v>
      </c>
      <c r="B5" s="6" t="s">
        <v>28</v>
      </c>
      <c r="C5" s="56"/>
      <c r="D5" s="56"/>
      <c r="E5" s="56"/>
    </row>
    <row r="6" spans="1:5" ht="16.5">
      <c r="A6" s="42" t="s">
        <v>3</v>
      </c>
      <c r="B6" s="24" t="s">
        <v>4</v>
      </c>
      <c r="C6" s="7">
        <f>C7+C9+C11+C16+C19+C21+C27+C29+C31+C34+C35</f>
        <v>661010</v>
      </c>
      <c r="D6" s="8">
        <f>D7+D9+D11+D16+D19+D20+H7+D21+D27+D29+D31+D34+D35</f>
        <v>459721.4999999999</v>
      </c>
      <c r="E6" s="9">
        <f>D6/C6*100</f>
        <v>69.54834268770516</v>
      </c>
    </row>
    <row r="7" spans="1:5" ht="16.5">
      <c r="A7" s="42" t="s">
        <v>8</v>
      </c>
      <c r="B7" s="13" t="s">
        <v>9</v>
      </c>
      <c r="C7" s="7">
        <f>C8</f>
        <v>565839</v>
      </c>
      <c r="D7" s="8">
        <f>D8</f>
        <v>387500.1</v>
      </c>
      <c r="E7" s="9">
        <f aca="true" t="shared" si="0" ref="E7:E44">D7/C7*100</f>
        <v>68.48239516894381</v>
      </c>
    </row>
    <row r="8" spans="1:5" ht="16.5">
      <c r="A8" s="43" t="s">
        <v>51</v>
      </c>
      <c r="B8" s="17" t="s">
        <v>0</v>
      </c>
      <c r="C8" s="10">
        <v>565839</v>
      </c>
      <c r="D8" s="11">
        <v>387500.1</v>
      </c>
      <c r="E8" s="12">
        <f t="shared" si="0"/>
        <v>68.48239516894381</v>
      </c>
    </row>
    <row r="9" spans="1:5" ht="33">
      <c r="A9" s="44" t="s">
        <v>68</v>
      </c>
      <c r="B9" s="13" t="s">
        <v>69</v>
      </c>
      <c r="C9" s="14">
        <f>C10</f>
        <v>19319</v>
      </c>
      <c r="D9" s="15">
        <f>D10</f>
        <v>18310.1</v>
      </c>
      <c r="E9" s="16">
        <f t="shared" si="0"/>
        <v>94.77768000414099</v>
      </c>
    </row>
    <row r="10" spans="1:5" ht="33">
      <c r="A10" s="45" t="s">
        <v>70</v>
      </c>
      <c r="B10" s="17" t="s">
        <v>71</v>
      </c>
      <c r="C10" s="18">
        <v>19319</v>
      </c>
      <c r="D10" s="19">
        <v>18310.1</v>
      </c>
      <c r="E10" s="16">
        <f t="shared" si="0"/>
        <v>94.77768000414099</v>
      </c>
    </row>
    <row r="11" spans="1:5" ht="16.5">
      <c r="A11" s="46" t="s">
        <v>10</v>
      </c>
      <c r="B11" s="24" t="s">
        <v>11</v>
      </c>
      <c r="C11" s="7">
        <f>C12+C13+C14+C15</f>
        <v>36515</v>
      </c>
      <c r="D11" s="8">
        <f>D12+D13+D14+D15</f>
        <v>28702.1</v>
      </c>
      <c r="E11" s="9">
        <f t="shared" si="0"/>
        <v>78.60358756675339</v>
      </c>
    </row>
    <row r="12" spans="1:5" ht="33">
      <c r="A12" s="47" t="s">
        <v>78</v>
      </c>
      <c r="B12" s="54" t="s">
        <v>79</v>
      </c>
      <c r="C12" s="10">
        <v>6562</v>
      </c>
      <c r="D12" s="11">
        <v>5583</v>
      </c>
      <c r="E12" s="12">
        <f t="shared" si="0"/>
        <v>85.08076805851874</v>
      </c>
    </row>
    <row r="13" spans="1:5" ht="33">
      <c r="A13" s="47" t="s">
        <v>52</v>
      </c>
      <c r="B13" s="54" t="s">
        <v>1</v>
      </c>
      <c r="C13" s="10">
        <v>27999</v>
      </c>
      <c r="D13" s="11">
        <v>20024</v>
      </c>
      <c r="E13" s="12">
        <f t="shared" si="0"/>
        <v>71.51683988713883</v>
      </c>
    </row>
    <row r="14" spans="1:5" ht="16.5">
      <c r="A14" s="47" t="s">
        <v>53</v>
      </c>
      <c r="B14" s="54" t="s">
        <v>2</v>
      </c>
      <c r="C14" s="10">
        <v>1461</v>
      </c>
      <c r="D14" s="11">
        <v>2668.3</v>
      </c>
      <c r="E14" s="12">
        <f t="shared" si="0"/>
        <v>182.63518138261466</v>
      </c>
    </row>
    <row r="15" spans="1:5" ht="33">
      <c r="A15" s="48" t="s">
        <v>47</v>
      </c>
      <c r="B15" s="21" t="s">
        <v>48</v>
      </c>
      <c r="C15" s="18">
        <v>493</v>
      </c>
      <c r="D15" s="22">
        <v>426.8</v>
      </c>
      <c r="E15" s="12">
        <f t="shared" si="0"/>
        <v>86.57200811359027</v>
      </c>
    </row>
    <row r="16" spans="1:5" ht="16.5">
      <c r="A16" s="42" t="s">
        <v>12</v>
      </c>
      <c r="B16" s="24" t="s">
        <v>13</v>
      </c>
      <c r="C16" s="7">
        <f>C17+C18</f>
        <v>17431</v>
      </c>
      <c r="D16" s="8">
        <f>D17+D18</f>
        <v>7144</v>
      </c>
      <c r="E16" s="9">
        <f t="shared" si="0"/>
        <v>40.984452986059324</v>
      </c>
    </row>
    <row r="17" spans="1:5" ht="16.5">
      <c r="A17" s="49" t="s">
        <v>54</v>
      </c>
      <c r="B17" s="23" t="s">
        <v>55</v>
      </c>
      <c r="C17" s="18">
        <v>7003</v>
      </c>
      <c r="D17" s="19">
        <v>1054</v>
      </c>
      <c r="E17" s="16">
        <f t="shared" si="0"/>
        <v>15.050692560331285</v>
      </c>
    </row>
    <row r="18" spans="1:5" ht="16.5">
      <c r="A18" s="49" t="s">
        <v>49</v>
      </c>
      <c r="B18" s="23" t="s">
        <v>50</v>
      </c>
      <c r="C18" s="18">
        <v>10428</v>
      </c>
      <c r="D18" s="19">
        <v>6090</v>
      </c>
      <c r="E18" s="16">
        <f t="shared" si="0"/>
        <v>58.40046029919448</v>
      </c>
    </row>
    <row r="19" spans="1:5" ht="16.5">
      <c r="A19" s="50" t="s">
        <v>14</v>
      </c>
      <c r="B19" s="24" t="s">
        <v>15</v>
      </c>
      <c r="C19" s="7">
        <v>6264</v>
      </c>
      <c r="D19" s="8">
        <v>5153.8</v>
      </c>
      <c r="E19" s="9">
        <f t="shared" si="0"/>
        <v>82.2765006385696</v>
      </c>
    </row>
    <row r="20" spans="1:5" ht="33">
      <c r="A20" s="50" t="s">
        <v>41</v>
      </c>
      <c r="B20" s="25" t="s">
        <v>42</v>
      </c>
      <c r="C20" s="7">
        <v>0</v>
      </c>
      <c r="D20" s="8">
        <v>9.3</v>
      </c>
      <c r="E20" s="9">
        <v>0</v>
      </c>
    </row>
    <row r="21" spans="1:5" ht="33">
      <c r="A21" s="50" t="s">
        <v>16</v>
      </c>
      <c r="B21" s="26" t="s">
        <v>17</v>
      </c>
      <c r="C21" s="14">
        <f>C22+C23+C24+C26</f>
        <v>11413</v>
      </c>
      <c r="D21" s="15">
        <f>D22+D23+D24+D25+D26</f>
        <v>5626.400000000001</v>
      </c>
      <c r="E21" s="27">
        <f t="shared" si="0"/>
        <v>49.2981687549286</v>
      </c>
    </row>
    <row r="22" spans="1:5" ht="66">
      <c r="A22" s="48" t="s">
        <v>56</v>
      </c>
      <c r="B22" s="21" t="s">
        <v>57</v>
      </c>
      <c r="C22" s="18">
        <v>6175</v>
      </c>
      <c r="D22" s="19">
        <v>4961.6</v>
      </c>
      <c r="E22" s="16">
        <f t="shared" si="0"/>
        <v>80.34979757085021</v>
      </c>
    </row>
    <row r="23" spans="1:5" ht="82.5">
      <c r="A23" s="48" t="s">
        <v>74</v>
      </c>
      <c r="B23" s="28" t="s">
        <v>75</v>
      </c>
      <c r="C23" s="18">
        <v>13</v>
      </c>
      <c r="D23" s="19">
        <v>74.1</v>
      </c>
      <c r="E23" s="16">
        <f t="shared" si="0"/>
        <v>569.9999999999999</v>
      </c>
    </row>
    <row r="24" spans="1:5" ht="49.5">
      <c r="A24" s="48" t="s">
        <v>72</v>
      </c>
      <c r="B24" s="21" t="s">
        <v>73</v>
      </c>
      <c r="C24" s="18">
        <v>725</v>
      </c>
      <c r="D24" s="19">
        <v>472.5</v>
      </c>
      <c r="E24" s="16">
        <f t="shared" si="0"/>
        <v>65.17241379310344</v>
      </c>
    </row>
    <row r="25" spans="1:5" ht="33">
      <c r="A25" s="51" t="s">
        <v>82</v>
      </c>
      <c r="B25" s="21" t="s">
        <v>83</v>
      </c>
      <c r="C25" s="18">
        <v>0</v>
      </c>
      <c r="D25" s="19">
        <v>118.2</v>
      </c>
      <c r="E25" s="16">
        <v>0</v>
      </c>
    </row>
    <row r="26" spans="1:5" ht="82.5">
      <c r="A26" s="51" t="s">
        <v>80</v>
      </c>
      <c r="B26" s="21" t="s">
        <v>81</v>
      </c>
      <c r="C26" s="18">
        <v>4500</v>
      </c>
      <c r="D26" s="19">
        <v>0</v>
      </c>
      <c r="E26" s="16">
        <f t="shared" si="0"/>
        <v>0</v>
      </c>
    </row>
    <row r="27" spans="1:5" ht="16.5">
      <c r="A27" s="50" t="s">
        <v>18</v>
      </c>
      <c r="B27" s="24" t="s">
        <v>19</v>
      </c>
      <c r="C27" s="7">
        <f>C28</f>
        <v>230</v>
      </c>
      <c r="D27" s="8">
        <f>D28</f>
        <v>461.8</v>
      </c>
      <c r="E27" s="9">
        <f t="shared" si="0"/>
        <v>200.78260869565216</v>
      </c>
    </row>
    <row r="28" spans="1:5" ht="16.5">
      <c r="A28" s="47" t="s">
        <v>58</v>
      </c>
      <c r="B28" s="17" t="s">
        <v>5</v>
      </c>
      <c r="C28" s="29">
        <v>230</v>
      </c>
      <c r="D28" s="11">
        <v>461.8</v>
      </c>
      <c r="E28" s="12">
        <f t="shared" si="0"/>
        <v>200.78260869565216</v>
      </c>
    </row>
    <row r="29" spans="1:5" ht="33">
      <c r="A29" s="50" t="s">
        <v>35</v>
      </c>
      <c r="B29" s="13" t="s">
        <v>36</v>
      </c>
      <c r="C29" s="14">
        <f>C30</f>
        <v>283</v>
      </c>
      <c r="D29" s="15">
        <f>D30</f>
        <v>354.3</v>
      </c>
      <c r="E29" s="27">
        <f t="shared" si="0"/>
        <v>125.19434628975266</v>
      </c>
    </row>
    <row r="30" spans="1:5" ht="16.5">
      <c r="A30" s="48" t="s">
        <v>62</v>
      </c>
      <c r="B30" s="30" t="s">
        <v>63</v>
      </c>
      <c r="C30" s="31">
        <v>283</v>
      </c>
      <c r="D30" s="32">
        <v>354.3</v>
      </c>
      <c r="E30" s="16">
        <f t="shared" si="0"/>
        <v>125.19434628975266</v>
      </c>
    </row>
    <row r="31" spans="1:5" ht="33">
      <c r="A31" s="50" t="s">
        <v>20</v>
      </c>
      <c r="B31" s="33" t="s">
        <v>21</v>
      </c>
      <c r="C31" s="14">
        <f>C32+C33</f>
        <v>755</v>
      </c>
      <c r="D31" s="15">
        <f>D32+D33</f>
        <v>3622.6</v>
      </c>
      <c r="E31" s="9">
        <f t="shared" si="0"/>
        <v>479.8145695364238</v>
      </c>
    </row>
    <row r="32" spans="1:5" ht="82.5">
      <c r="A32" s="48" t="s">
        <v>64</v>
      </c>
      <c r="B32" s="30" t="s">
        <v>65</v>
      </c>
      <c r="C32" s="19">
        <v>0</v>
      </c>
      <c r="D32" s="19">
        <v>883.1</v>
      </c>
      <c r="E32" s="16">
        <v>0</v>
      </c>
    </row>
    <row r="33" spans="1:5" ht="66">
      <c r="A33" s="51" t="s">
        <v>66</v>
      </c>
      <c r="B33" s="34" t="s">
        <v>67</v>
      </c>
      <c r="C33" s="18">
        <v>755</v>
      </c>
      <c r="D33" s="19">
        <v>2739.5</v>
      </c>
      <c r="E33" s="16">
        <f t="shared" si="0"/>
        <v>362.84768211920533</v>
      </c>
    </row>
    <row r="34" spans="1:5" ht="16.5">
      <c r="A34" s="50" t="s">
        <v>6</v>
      </c>
      <c r="B34" s="35" t="s">
        <v>7</v>
      </c>
      <c r="C34" s="7">
        <v>2961</v>
      </c>
      <c r="D34" s="8">
        <v>2857.5</v>
      </c>
      <c r="E34" s="9">
        <f t="shared" si="0"/>
        <v>96.50455927051672</v>
      </c>
    </row>
    <row r="35" spans="1:5" ht="16.5">
      <c r="A35" s="52" t="s">
        <v>43</v>
      </c>
      <c r="B35" s="33" t="s">
        <v>44</v>
      </c>
      <c r="C35" s="36">
        <v>0</v>
      </c>
      <c r="D35" s="8">
        <v>-20.5</v>
      </c>
      <c r="E35" s="9">
        <v>0</v>
      </c>
    </row>
    <row r="36" spans="1:5" ht="16.5">
      <c r="A36" s="50" t="s">
        <v>22</v>
      </c>
      <c r="B36" s="37" t="s">
        <v>23</v>
      </c>
      <c r="C36" s="8">
        <f>C37+C42+C43</f>
        <v>1099325.7</v>
      </c>
      <c r="D36" s="8">
        <f>D37+D42+D43</f>
        <v>747434.6</v>
      </c>
      <c r="E36" s="9">
        <f t="shared" si="0"/>
        <v>67.9902780404388</v>
      </c>
    </row>
    <row r="37" spans="1:5" ht="33">
      <c r="A37" s="50" t="s">
        <v>24</v>
      </c>
      <c r="B37" s="33" t="s">
        <v>25</v>
      </c>
      <c r="C37" s="15">
        <f>SUM(C38:C41)</f>
        <v>1097727.8</v>
      </c>
      <c r="D37" s="15">
        <f>SUM(D38:D41)</f>
        <v>756007.4</v>
      </c>
      <c r="E37" s="27">
        <f t="shared" si="0"/>
        <v>68.87020625696097</v>
      </c>
    </row>
    <row r="38" spans="1:5" ht="33">
      <c r="A38" s="50" t="s">
        <v>30</v>
      </c>
      <c r="B38" s="33" t="s">
        <v>33</v>
      </c>
      <c r="C38" s="15">
        <v>84148</v>
      </c>
      <c r="D38" s="8">
        <v>63108</v>
      </c>
      <c r="E38" s="27">
        <f t="shared" si="0"/>
        <v>74.99643485287825</v>
      </c>
    </row>
    <row r="39" spans="1:5" ht="33">
      <c r="A39" s="50" t="s">
        <v>31</v>
      </c>
      <c r="B39" s="33" t="s">
        <v>59</v>
      </c>
      <c r="C39" s="15">
        <v>228216.2</v>
      </c>
      <c r="D39" s="15">
        <v>168257.4</v>
      </c>
      <c r="E39" s="27">
        <f t="shared" si="0"/>
        <v>73.7271937750256</v>
      </c>
    </row>
    <row r="40" spans="1:5" ht="33">
      <c r="A40" s="50" t="s">
        <v>32</v>
      </c>
      <c r="B40" s="33" t="s">
        <v>34</v>
      </c>
      <c r="C40" s="15">
        <v>749842.6</v>
      </c>
      <c r="D40" s="15">
        <v>523900</v>
      </c>
      <c r="E40" s="27">
        <f t="shared" si="0"/>
        <v>69.86799629682284</v>
      </c>
    </row>
    <row r="41" spans="1:5" ht="16.5">
      <c r="A41" s="50" t="s">
        <v>76</v>
      </c>
      <c r="B41" s="33" t="s">
        <v>77</v>
      </c>
      <c r="C41" s="38">
        <v>35521</v>
      </c>
      <c r="D41" s="15">
        <v>742</v>
      </c>
      <c r="E41" s="27">
        <v>0</v>
      </c>
    </row>
    <row r="42" spans="1:5" ht="82.5">
      <c r="A42" s="53" t="s">
        <v>60</v>
      </c>
      <c r="B42" s="39" t="s">
        <v>61</v>
      </c>
      <c r="C42" s="38">
        <v>1597.9</v>
      </c>
      <c r="D42" s="15">
        <v>1695.2</v>
      </c>
      <c r="E42" s="27">
        <f t="shared" si="0"/>
        <v>106.089242130296</v>
      </c>
    </row>
    <row r="43" spans="1:5" ht="49.5">
      <c r="A43" s="52" t="s">
        <v>45</v>
      </c>
      <c r="B43" s="33" t="s">
        <v>46</v>
      </c>
      <c r="C43" s="38">
        <v>0</v>
      </c>
      <c r="D43" s="15">
        <v>-10268</v>
      </c>
      <c r="E43" s="27">
        <v>0</v>
      </c>
    </row>
    <row r="44" spans="1:5" ht="16.5">
      <c r="A44" s="20"/>
      <c r="B44" s="37" t="s">
        <v>26</v>
      </c>
      <c r="C44" s="8">
        <f>C6+C36</f>
        <v>1760335.7</v>
      </c>
      <c r="D44" s="40">
        <f>D6+D36</f>
        <v>1207156.0999999999</v>
      </c>
      <c r="E44" s="9">
        <f t="shared" si="0"/>
        <v>68.57533480687802</v>
      </c>
    </row>
    <row r="47" ht="18.75">
      <c r="B47" s="1"/>
    </row>
  </sheetData>
  <sheetProtection/>
  <mergeCells count="5">
    <mergeCell ref="E4:E5"/>
    <mergeCell ref="A2:E2"/>
    <mergeCell ref="C4:C5"/>
    <mergeCell ref="A4:B4"/>
    <mergeCell ref="D4:D5"/>
  </mergeCells>
  <printOptions/>
  <pageMargins left="0.984251968503937" right="0.984251968503937" top="0.984251968503937" bottom="0.5905511811023623" header="0.15748031496062992" footer="0.7874015748031497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slezkina</dc:creator>
  <cp:keywords/>
  <dc:description/>
  <cp:lastModifiedBy>Наталья Шиленко</cp:lastModifiedBy>
  <cp:lastPrinted>2016-10-18T07:13:47Z</cp:lastPrinted>
  <dcterms:created xsi:type="dcterms:W3CDTF">2008-11-05T05:47:13Z</dcterms:created>
  <dcterms:modified xsi:type="dcterms:W3CDTF">2016-10-26T10:17:15Z</dcterms:modified>
  <cp:category/>
  <cp:version/>
  <cp:contentType/>
  <cp:contentStatus/>
</cp:coreProperties>
</file>