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2 по видам" sheetId="1" r:id="rId1"/>
    <sheet name="2022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<sst xmlns="http://schemas.openxmlformats.org/spreadsheetml/2006/main" count="100" uniqueCount="99">
  <si>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</si>
  <si>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</si>
  <si>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</si>
  <si>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</si>
  <si>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</si>
  <si>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Плановые показатели, тыс. руб.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</si>
  <si>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</si>
  <si>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</si>
  <si>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</si>
  <si>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</si>
  <si>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</si>
  <si>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</si>
  <si>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</si>
  <si>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</si>
  <si>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</si>
  <si>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</si>
  <si>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</si>
  <si>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</si>
  <si>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</si>
  <si>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</si>
  <si>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</si>
  <si>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</si>
  <si>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</si>
  <si>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</si>
  <si>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</si>
  <si>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</si>
  <si>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</si>
  <si>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</si>
  <si>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</si>
  <si>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</si>
  <si>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</si>
  <si>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</si>
  <si>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</si>
  <si>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</si>
  <si>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</si>
  <si>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</si>
  <si>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</si>
  <si>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</si>
  <si>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</si>
  <si>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</si>
  <si>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</si>
  <si>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</si>
  <si>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</si>
  <si>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</si>
  <si>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</si>
  <si>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</si>
  <si>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</si>
  <si>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</si>
  <si>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</si>
  <si>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</si>
  <si>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</si>
  <si>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</si>
  <si>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</si>
  <si>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</si>
  <si>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</si>
  <si>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</si>
  <si>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</si>
  <si>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</si>
  <si>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</si>
  <si>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</si>
  <si>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</si>
  <si>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</si>
  <si>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</si>
  <si>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</si>
  <si>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</si>
  <si>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</si>
  <si>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</si>
  <si>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</si>
  <si>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</si>
  <si>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</si>
  <si>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</si>
  <si>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</si>
  <si>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</si>
  <si>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</si>
  <si>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</si>
  <si>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</si>
  <si>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</si>
  <si>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</si>
  <si>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</si>
  <si>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</si>
  <si>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</si>
  <si>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</si>
  <si>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</si>
  <si>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</si>
  <si>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</si>
  <si>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</si>
  <si>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</si>
  <si>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</si>
  <si>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</si>
  <si>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</si>
  <si>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</si>
  <si>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</si>
  <si>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</si>
  <si>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</si>
  <si>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ДИАГРАММА "Доходы"</t>
  </si>
  <si>
    <t>ДИАГРАММА "Расходы"</t>
  </si>
  <si>
    <t>Информация по исполнению бюджета Артемовского городского округа за 1 кв.2022 года</t>
  </si>
  <si>
    <t>Исполнение по состоянию на 01.04.2022, тыс.руб.</t>
  </si>
  <si>
    <t>Артемовского ГО на 01.04.2022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</si>
</sst>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_-* #,##0.000_р_._-;\-* #,##0.000_р_._-;_-* &quot;-&quot;??_р_._-;_-@_-"/>
    <numFmt numFmtId="175" formatCode="_-* #,##0.0_р_._-;\-* #,##0.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Liberation Serif"/>
      <family val="1"/>
    </font>
    <font>
      <sz val="12.85"/>
      <color indexed="8"/>
      <name val="Liberation Serif"/>
      <family val="1"/>
    </font>
    <font>
      <b/>
      <sz val="14"/>
      <color indexed="8"/>
      <name val="Liberation Serif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4"/>
      <name val="Liberation Serif"/>
      <family val="1"/>
    </font>
    <font>
      <sz val="11"/>
      <color indexed="8"/>
      <name val="Liberation Serif"/>
      <family val="1"/>
    </font>
    <font>
      <b/>
      <sz val="11"/>
      <color indexed="8"/>
      <name val="Liberation Serif"/>
      <family val="1"/>
    </font>
    <font>
      <sz val="9"/>
      <name val="Liberation Serif"/>
      <family val="1"/>
    </font>
    <font>
      <b/>
      <i/>
      <sz val="9"/>
      <name val="Liberation Serif"/>
      <family val="1"/>
    </font>
    <font>
      <sz val="10"/>
      <name val="Liberation Serif"/>
      <family val="1"/>
    </font>
    <font>
      <i/>
      <sz val="10"/>
      <name val="Liberation Serif"/>
      <family val="1"/>
    </font>
    <font>
      <b/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  <font>
      <sz val="11"/>
      <color theme="1"/>
      <name val="Liberation Serif"/>
      <family val="1"/>
    </font>
    <font>
      <b/>
      <sz val="11"/>
      <color theme="1"/>
      <name val="Liberation Serif"/>
      <family val="1"/>
    </font>
    <font>
      <sz val="10"/>
      <color rgb="FF000000"/>
      <name val="Liberation Serif"/>
      <family val="1"/>
    </font>
    <font>
      <b/>
      <sz val="10"/>
      <color rgb="FF00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5" fontId="35" fillId="20" borderId="1">
      <alignment horizontal="right" vertical="top" shrinkToFit="1"/>
      <protection/>
    </xf>
    <xf numFmtId="4" fontId="35" fillId="21" borderId="1">
      <alignment horizontal="right" vertical="top" shrinkToFit="1"/>
      <protection/>
    </xf>
    <xf numFmtId="4" fontId="35" fillId="20" borderId="1">
      <alignment horizontal="right" vertical="top" shrinkToFit="1"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9" borderId="3" applyNumberFormat="0" applyAlignment="0" applyProtection="0"/>
    <xf numFmtId="0" fontId="38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171" fontId="51" fillId="0" borderId="11" xfId="62" applyFont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2" fillId="0" borderId="0" xfId="0" applyFont="1" applyAlignment="1">
      <alignment horizontal="center" wrapText="1"/>
    </xf>
    <xf numFmtId="175" fontId="51" fillId="0" borderId="11" xfId="62" applyNumberFormat="1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53" fillId="0" borderId="0" xfId="0" applyFont="1" applyAlignment="1">
      <alignment/>
    </xf>
    <xf numFmtId="0" fontId="2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29" fillId="0" borderId="11" xfId="55" applyNumberFormat="1" applyFont="1" applyFill="1" applyBorder="1" applyAlignment="1" applyProtection="1">
      <alignment horizontal="left" vertical="center" wrapText="1"/>
      <protection/>
    </xf>
    <xf numFmtId="173" fontId="53" fillId="0" borderId="11" xfId="0" applyNumberFormat="1" applyFont="1" applyFill="1" applyBorder="1" applyAlignment="1">
      <alignment horizontal="center" vertical="center"/>
    </xf>
    <xf numFmtId="173" fontId="30" fillId="0" borderId="11" xfId="0" applyNumberFormat="1" applyFont="1" applyFill="1" applyBorder="1" applyAlignment="1">
      <alignment horizontal="center" vertical="center"/>
    </xf>
    <xf numFmtId="0" fontId="30" fillId="0" borderId="11" xfId="55" applyNumberFormat="1" applyFont="1" applyFill="1" applyBorder="1" applyAlignment="1" applyProtection="1">
      <alignment horizontal="center" vertical="center" wrapText="1"/>
      <protection/>
    </xf>
    <xf numFmtId="0" fontId="30" fillId="0" borderId="11" xfId="55" applyNumberFormat="1" applyFont="1" applyFill="1" applyBorder="1" applyAlignment="1" applyProtection="1">
      <alignment horizontal="left" vertical="center" wrapText="1"/>
      <protection/>
    </xf>
    <xf numFmtId="0" fontId="29" fillId="0" borderId="11" xfId="55" applyNumberFormat="1" applyFont="1" applyFill="1" applyBorder="1" applyAlignment="1" applyProtection="1">
      <alignment horizontal="center" vertical="center" wrapText="1"/>
      <protection/>
    </xf>
    <xf numFmtId="49" fontId="30" fillId="0" borderId="11" xfId="55" applyNumberFormat="1" applyFont="1" applyFill="1" applyBorder="1" applyAlignment="1" applyProtection="1">
      <alignment horizontal="center" vertical="center" wrapText="1"/>
      <protection/>
    </xf>
    <xf numFmtId="49" fontId="29" fillId="0" borderId="11" xfId="55" applyNumberFormat="1" applyFont="1" applyFill="1" applyBorder="1" applyAlignment="1" applyProtection="1">
      <alignment horizontal="center" vertical="center" wrapText="1"/>
      <protection/>
    </xf>
    <xf numFmtId="1" fontId="30" fillId="0" borderId="11" xfId="55" applyNumberFormat="1" applyFont="1" applyFill="1" applyBorder="1" applyAlignment="1" applyProtection="1">
      <alignment horizontal="center" vertical="center" wrapText="1"/>
      <protection/>
    </xf>
    <xf numFmtId="1" fontId="29" fillId="0" borderId="11" xfId="55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173" fontId="31" fillId="0" borderId="11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2" fontId="53" fillId="0" borderId="0" xfId="0" applyNumberFormat="1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Alignment="1">
      <alignment/>
    </xf>
    <xf numFmtId="49" fontId="53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173" fontId="55" fillId="34" borderId="1" xfId="33" applyNumberFormat="1" applyFont="1" applyFill="1" applyAlignment="1" applyProtection="1">
      <alignment horizontal="center" vertical="top" shrinkToFit="1"/>
      <protection/>
    </xf>
    <xf numFmtId="173" fontId="29" fillId="0" borderId="11" xfId="0" applyNumberFormat="1" applyFont="1" applyFill="1" applyBorder="1" applyAlignment="1">
      <alignment horizontal="center" vertical="center"/>
    </xf>
    <xf numFmtId="173" fontId="55" fillId="0" borderId="15" xfId="35" applyNumberFormat="1" applyFont="1" applyFill="1" applyBorder="1" applyAlignment="1" applyProtection="1">
      <alignment horizontal="center" vertical="center" shrinkToFit="1"/>
      <protection locked="0"/>
    </xf>
    <xf numFmtId="173" fontId="55" fillId="0" borderId="1" xfId="35" applyNumberFormat="1" applyFont="1" applyFill="1" applyAlignment="1" applyProtection="1">
      <alignment horizontal="center" vertical="center" shrinkToFit="1"/>
      <protection locked="0"/>
    </xf>
    <xf numFmtId="0" fontId="31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73" fontId="56" fillId="0" borderId="1" xfId="34" applyNumberFormat="1" applyFont="1" applyFill="1" applyAlignment="1" applyProtection="1">
      <alignment horizontal="center" vertical="center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xl36" xfId="34"/>
    <cellStyle name="xl4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Доходы 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2025"/>
          <c:w val="0.93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видам'!$B$7:$B$28</c:f>
              <c:strCache/>
            </c:strRef>
          </c:cat>
          <c:val>
            <c:numRef>
              <c:f>'2022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66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видам'!$B$7:$B$28</c:f>
              <c:strCache/>
            </c:strRef>
          </c:cat>
          <c:val>
            <c:numRef>
              <c:f>'2022 по видам'!$D$7:$D$28</c:f>
              <c:numCache/>
            </c:numRef>
          </c:val>
        </c:ser>
        <c:axId val="28990303"/>
        <c:axId val="59586136"/>
      </c:barChart>
      <c:catAx>
        <c:axId val="289903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86136"/>
        <c:crosses val="autoZero"/>
        <c:auto val="1"/>
        <c:lblOffset val="100"/>
        <c:tickLblSkip val="1"/>
        <c:noMultiLvlLbl val="0"/>
      </c:catAx>
      <c:valAx>
        <c:axId val="595861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03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15"/>
          <c:y val="0.4415"/>
          <c:w val="0.04425"/>
          <c:h val="0.1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45"/>
          <c:w val="0.9365"/>
          <c:h val="0.976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видам'!$B$32:$B$44</c:f>
              <c:strCache/>
            </c:strRef>
          </c:cat>
          <c:val>
            <c:numRef>
              <c:f>'2022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66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по видам'!$B$32:$B$44</c:f>
              <c:strCache/>
            </c:strRef>
          </c:cat>
          <c:val>
            <c:numRef>
              <c:f>'2022 по видам'!$D$32:$D$44</c:f>
              <c:numCache/>
            </c:numRef>
          </c:val>
        </c:ser>
        <c:axId val="66513177"/>
        <c:axId val="61747682"/>
      </c:barChart>
      <c:catAx>
        <c:axId val="665131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47682"/>
        <c:crosses val="autoZero"/>
        <c:auto val="1"/>
        <c:lblOffset val="100"/>
        <c:tickLblSkip val="1"/>
        <c:noMultiLvlLbl val="0"/>
      </c:catAx>
      <c:valAx>
        <c:axId val="617476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131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25"/>
          <c:y val="0.43975"/>
          <c:w val="0.0432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2625"/>
          <c:w val="0.7897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'2022'!$B$6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66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'2022'!$C$5:$E$5</c:f>
              <c:strCache/>
            </c:strRef>
          </c:cat>
          <c:val>
            <c:numRef>
              <c:f>'2022'!$C$6:$E$6</c:f>
              <c:numCache/>
            </c:numRef>
          </c:val>
          <c:shape val="cone"/>
        </c:ser>
        <c:ser>
          <c:idx val="1"/>
          <c:order val="1"/>
          <c:tx>
            <c:strRef>
              <c:f>'2022'!$B$7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'2022'!$C$5:$E$5</c:f>
              <c:strCache/>
            </c:strRef>
          </c:cat>
          <c:val>
            <c:numRef>
              <c:f>'2022'!$C$7:$E$7</c:f>
              <c:numCache/>
            </c:numRef>
          </c:val>
          <c:shape val="cone"/>
        </c:ser>
        <c:shape val="cone"/>
        <c:axId val="18858227"/>
        <c:axId val="35506316"/>
      </c:bar3DChart>
      <c:catAx>
        <c:axId val="188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5506316"/>
        <c:crosses val="autoZero"/>
        <c:auto val="1"/>
        <c:lblOffset val="100"/>
        <c:tickLblSkip val="1"/>
        <c:noMultiLvlLbl val="0"/>
      </c:catAx>
      <c:valAx>
        <c:axId val="35506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85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4235"/>
          <c:w val="0.1562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3</xdr:row>
      <xdr:rowOff>9525</xdr:rowOff>
    </xdr:from>
    <xdr:to>
      <xdr:col>17</xdr:col>
      <xdr:colOff>447675</xdr:colOff>
      <xdr:row>28</xdr:row>
      <xdr:rowOff>9525</xdr:rowOff>
    </xdr:to>
    <xdr:graphicFrame>
      <xdr:nvGraphicFramePr>
        <xdr:cNvPr id="1" name="Диаграмма 2"/>
        <xdr:cNvGraphicFramePr/>
      </xdr:nvGraphicFramePr>
      <xdr:xfrm>
        <a:off x="9134475" y="838200"/>
        <a:ext cx="110871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419100</xdr:colOff>
      <xdr:row>32</xdr:row>
      <xdr:rowOff>123825</xdr:rowOff>
    </xdr:from>
    <xdr:to>
      <xdr:col>17</xdr:col>
      <xdr:colOff>409575</xdr:colOff>
      <xdr:row>52</xdr:row>
      <xdr:rowOff>152400</xdr:rowOff>
    </xdr:to>
    <xdr:graphicFrame>
      <xdr:nvGraphicFramePr>
        <xdr:cNvPr id="2" name="Диаграмма 3"/>
        <xdr:cNvGraphicFramePr/>
      </xdr:nvGraphicFramePr>
      <xdr:xfrm>
        <a:off x="8839200" y="6181725"/>
        <a:ext cx="113442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524250"/>
        <a:ext cx="5267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C1">
      <selection activeCell="E50" sqref="E50"/>
    </sheetView>
  </sheetViews>
  <sheetFormatPr defaultColWidth="9.140625" defaultRowHeight="15"/>
  <cols>
    <col min="1" max="1" width="31.8515625" style="8" customWidth="1"/>
    <col min="2" max="2" width="42.140625" style="8" customWidth="1"/>
    <col min="3" max="3" width="15.8515625" style="8" customWidth="1"/>
    <col min="4" max="4" width="14.140625" style="8" customWidth="1"/>
    <col min="5" max="5" width="13.140625" style="8" customWidth="1"/>
    <col min="6" max="9" width="9.140625" style="8" customWidth="1"/>
    <col min="10" max="10" width="22.421875" style="8" customWidth="1"/>
    <col min="11" max="11" width="21.7109375" style="8" customWidth="1"/>
    <col min="12" max="12" width="12.00390625" style="8" customWidth="1"/>
    <col min="13" max="13" width="14.421875" style="8" customWidth="1"/>
    <col min="14" max="14" width="17.28125" style="8" customWidth="1"/>
    <col min="15" max="15" width="23.57421875" style="8" customWidth="1"/>
    <col min="16" max="16" width="22.28125" style="8" customWidth="1"/>
    <col min="17" max="16384" width="9.140625" style="8" customWidth="1"/>
  </cols>
  <sheetData>
    <row r="1" spans="1:5" ht="27" customHeight="1">
      <c r="A1" s="7" t="s">
        <v>6</v>
      </c>
      <c r="B1" s="7"/>
      <c r="C1" s="7"/>
      <c r="D1" s="7"/>
      <c r="E1" s="7"/>
    </row>
    <row r="2" spans="1:18" ht="23.25" customHeight="1">
      <c r="A2" s="9" t="s">
        <v>98</v>
      </c>
      <c r="B2" s="9"/>
      <c r="C2" s="9"/>
      <c r="D2" s="9"/>
      <c r="E2" s="9"/>
      <c r="H2" s="10" t="s">
        <v>94</v>
      </c>
      <c r="I2" s="10"/>
      <c r="J2" s="10"/>
      <c r="K2" s="10"/>
      <c r="L2" s="10"/>
      <c r="M2" s="10"/>
      <c r="N2" s="10"/>
      <c r="O2" s="10"/>
      <c r="P2" s="10"/>
      <c r="Q2" s="10"/>
      <c r="R2" s="10"/>
    </row>
    <row r="4" spans="1:5" ht="63" customHeight="1">
      <c r="A4" s="11" t="s">
        <v>7</v>
      </c>
      <c r="B4" s="12" t="s">
        <v>8</v>
      </c>
      <c r="C4" s="12" t="s">
        <v>9</v>
      </c>
      <c r="D4" s="12" t="s">
        <v>10</v>
      </c>
      <c r="E4" s="12" t="s">
        <v>11</v>
      </c>
    </row>
    <row r="5" spans="1:5" ht="17.25" customHeight="1">
      <c r="A5" s="13" t="s">
        <v>12</v>
      </c>
      <c r="B5" s="14"/>
      <c r="C5" s="14"/>
      <c r="D5" s="14"/>
      <c r="E5" s="15"/>
    </row>
    <row r="6" spans="1:5" ht="25.5" hidden="1">
      <c r="A6" s="16" t="s">
        <v>13</v>
      </c>
      <c r="B6" s="17" t="s">
        <v>14</v>
      </c>
      <c r="C6" s="18">
        <f>C7+C9+C11+C16+C19+C20+C21+C22+C23+C24+C25+C26+C27</f>
        <v>752536</v>
      </c>
      <c r="D6" s="18">
        <f>D7+D9+D11+D16+D19+D20+D21+D22+D23+D24+D25+D26+D27</f>
        <v>90329.39999999998</v>
      </c>
      <c r="E6" s="18">
        <f aca="true" t="shared" si="0" ref="E6:E19">D6/C6*100</f>
        <v>12.003332730925827</v>
      </c>
    </row>
    <row r="7" spans="1:5" ht="14.25">
      <c r="A7" s="16" t="s">
        <v>15</v>
      </c>
      <c r="B7" s="17" t="s">
        <v>16</v>
      </c>
      <c r="C7" s="19">
        <f>C8</f>
        <v>574590</v>
      </c>
      <c r="D7" s="19">
        <f>D8</f>
        <v>73961.1</v>
      </c>
      <c r="E7" s="18">
        <f t="shared" si="0"/>
        <v>12.871978280164988</v>
      </c>
    </row>
    <row r="8" spans="1:5" ht="18" customHeight="1">
      <c r="A8" s="20" t="s">
        <v>17</v>
      </c>
      <c r="B8" s="21" t="s">
        <v>18</v>
      </c>
      <c r="C8" s="19">
        <v>574590</v>
      </c>
      <c r="D8" s="19">
        <v>73961.1</v>
      </c>
      <c r="E8" s="18">
        <f t="shared" si="0"/>
        <v>12.871978280164988</v>
      </c>
    </row>
    <row r="9" spans="1:5" ht="39.75" customHeight="1" hidden="1">
      <c r="A9" s="22" t="s">
        <v>19</v>
      </c>
      <c r="B9" s="17" t="s">
        <v>20</v>
      </c>
      <c r="C9" s="19">
        <f>C10</f>
        <v>58056</v>
      </c>
      <c r="D9" s="19">
        <f>D10</f>
        <v>5489.5</v>
      </c>
      <c r="E9" s="18">
        <f t="shared" si="0"/>
        <v>9.45552569932479</v>
      </c>
    </row>
    <row r="10" spans="1:5" ht="38.25" customHeight="1">
      <c r="A10" s="22" t="s">
        <v>21</v>
      </c>
      <c r="B10" s="21" t="s">
        <v>22</v>
      </c>
      <c r="C10" s="19">
        <v>58056</v>
      </c>
      <c r="D10" s="19">
        <v>5489.5</v>
      </c>
      <c r="E10" s="18">
        <f t="shared" si="0"/>
        <v>9.45552569932479</v>
      </c>
    </row>
    <row r="11" spans="1:5" ht="18" customHeight="1" hidden="1">
      <c r="A11" s="22" t="s">
        <v>23</v>
      </c>
      <c r="B11" s="17" t="s">
        <v>24</v>
      </c>
      <c r="C11" s="18">
        <f>C12+C13+C14+C15</f>
        <v>63991</v>
      </c>
      <c r="D11" s="18">
        <f>D12+D13+D14+D15</f>
        <v>3784.8999999999996</v>
      </c>
      <c r="E11" s="18">
        <f t="shared" si="0"/>
        <v>5.91473801003266</v>
      </c>
    </row>
    <row r="12" spans="1:5" ht="31.5" customHeight="1">
      <c r="A12" s="20" t="s">
        <v>25</v>
      </c>
      <c r="B12" s="21" t="s">
        <v>26</v>
      </c>
      <c r="C12" s="19">
        <v>54093</v>
      </c>
      <c r="D12" s="18">
        <v>3276.7</v>
      </c>
      <c r="E12" s="18">
        <f t="shared" si="0"/>
        <v>6.057530549239273</v>
      </c>
    </row>
    <row r="13" spans="1:5" ht="37.5" customHeight="1">
      <c r="A13" s="20" t="s">
        <v>27</v>
      </c>
      <c r="B13" s="21" t="s">
        <v>28</v>
      </c>
      <c r="C13" s="19">
        <v>0</v>
      </c>
      <c r="D13" s="19">
        <v>37.4</v>
      </c>
      <c r="E13" s="18">
        <v>0</v>
      </c>
    </row>
    <row r="14" spans="1:5" ht="24.75" customHeight="1">
      <c r="A14" s="23" t="s">
        <v>29</v>
      </c>
      <c r="B14" s="21" t="s">
        <v>30</v>
      </c>
      <c r="C14" s="19">
        <v>417</v>
      </c>
      <c r="D14" s="19">
        <v>40.1</v>
      </c>
      <c r="E14" s="18">
        <f t="shared" si="0"/>
        <v>9.616306954436451</v>
      </c>
    </row>
    <row r="15" spans="1:5" ht="24.75" customHeight="1">
      <c r="A15" s="23" t="s">
        <v>31</v>
      </c>
      <c r="B15" s="21" t="s">
        <v>32</v>
      </c>
      <c r="C15" s="19">
        <v>9481</v>
      </c>
      <c r="D15" s="19">
        <v>430.7</v>
      </c>
      <c r="E15" s="18">
        <f t="shared" si="0"/>
        <v>4.542769750026368</v>
      </c>
    </row>
    <row r="16" spans="1:5" ht="15.75" customHeight="1">
      <c r="A16" s="24" t="s">
        <v>33</v>
      </c>
      <c r="B16" s="17" t="s">
        <v>34</v>
      </c>
      <c r="C16" s="18">
        <f>C17+C18</f>
        <v>24351</v>
      </c>
      <c r="D16" s="18">
        <f>D17+D18</f>
        <v>2092.2000000000003</v>
      </c>
      <c r="E16" s="18">
        <f t="shared" si="0"/>
        <v>8.591844277442407</v>
      </c>
    </row>
    <row r="17" spans="1:5" ht="14.25">
      <c r="A17" s="20" t="s">
        <v>35</v>
      </c>
      <c r="B17" s="21" t="s">
        <v>36</v>
      </c>
      <c r="C17" s="19">
        <v>9440</v>
      </c>
      <c r="D17" s="19">
        <v>333.3</v>
      </c>
      <c r="E17" s="18">
        <f t="shared" si="0"/>
        <v>3.530720338983051</v>
      </c>
    </row>
    <row r="18" spans="1:5" ht="14.25">
      <c r="A18" s="25" t="s">
        <v>37</v>
      </c>
      <c r="B18" s="21" t="s">
        <v>38</v>
      </c>
      <c r="C18" s="19">
        <v>14911</v>
      </c>
      <c r="D18" s="19">
        <v>1758.9</v>
      </c>
      <c r="E18" s="18">
        <f t="shared" si="0"/>
        <v>11.795989537925022</v>
      </c>
    </row>
    <row r="19" spans="1:5" ht="14.25" hidden="1">
      <c r="A19" s="22" t="s">
        <v>39</v>
      </c>
      <c r="B19" s="17" t="s">
        <v>40</v>
      </c>
      <c r="C19" s="18">
        <v>9756</v>
      </c>
      <c r="D19" s="18">
        <v>1519.7</v>
      </c>
      <c r="E19" s="18">
        <f t="shared" si="0"/>
        <v>15.577080770807708</v>
      </c>
    </row>
    <row r="20" spans="1:5" ht="25.5" hidden="1">
      <c r="A20" s="26" t="s">
        <v>41</v>
      </c>
      <c r="B20" s="17" t="s">
        <v>42</v>
      </c>
      <c r="C20" s="18">
        <v>0</v>
      </c>
      <c r="D20" s="18">
        <v>0</v>
      </c>
      <c r="E20" s="18">
        <v>0</v>
      </c>
    </row>
    <row r="21" spans="1:5" ht="38.25" hidden="1">
      <c r="A21" s="26" t="s">
        <v>43</v>
      </c>
      <c r="B21" s="17" t="s">
        <v>44</v>
      </c>
      <c r="C21" s="18">
        <v>11435</v>
      </c>
      <c r="D21" s="18">
        <v>1666.9</v>
      </c>
      <c r="E21" s="18">
        <f>D21/C21*100</f>
        <v>14.577175338871887</v>
      </c>
    </row>
    <row r="22" spans="1:5" ht="25.5" hidden="1">
      <c r="A22" s="27" t="s">
        <v>45</v>
      </c>
      <c r="B22" s="17" t="s">
        <v>46</v>
      </c>
      <c r="C22" s="18">
        <v>1738</v>
      </c>
      <c r="D22" s="18">
        <v>1103.2</v>
      </c>
      <c r="E22" s="18">
        <f>D22/C22*100</f>
        <v>63.475258918296895</v>
      </c>
    </row>
    <row r="23" spans="1:5" ht="37.5" customHeight="1" hidden="1">
      <c r="A23" s="28" t="s">
        <v>47</v>
      </c>
      <c r="B23" s="17" t="s">
        <v>48</v>
      </c>
      <c r="C23" s="18">
        <v>2348</v>
      </c>
      <c r="D23" s="18">
        <v>330</v>
      </c>
      <c r="E23" s="18">
        <f>D23/C23*100</f>
        <v>14.054514480408859</v>
      </c>
    </row>
    <row r="24" spans="1:5" ht="36" customHeight="1" hidden="1">
      <c r="A24" s="28" t="s">
        <v>49</v>
      </c>
      <c r="B24" s="17" t="s">
        <v>50</v>
      </c>
      <c r="C24" s="18">
        <v>3177</v>
      </c>
      <c r="D24" s="18">
        <v>69.5</v>
      </c>
      <c r="E24" s="18">
        <f>D24/C24*100</f>
        <v>2.187598363235757</v>
      </c>
    </row>
    <row r="25" spans="1:5" ht="22.5" customHeight="1" hidden="1">
      <c r="A25" s="28" t="s">
        <v>51</v>
      </c>
      <c r="B25" s="17" t="s">
        <v>52</v>
      </c>
      <c r="C25" s="18">
        <v>0</v>
      </c>
      <c r="D25" s="18">
        <v>0</v>
      </c>
      <c r="E25" s="18">
        <v>0</v>
      </c>
    </row>
    <row r="26" spans="1:5" ht="30" customHeight="1" hidden="1">
      <c r="A26" s="28" t="s">
        <v>53</v>
      </c>
      <c r="B26" s="17" t="s">
        <v>54</v>
      </c>
      <c r="C26" s="18">
        <v>3069</v>
      </c>
      <c r="D26" s="18">
        <v>261.9</v>
      </c>
      <c r="E26" s="18">
        <f>D26/C26*100</f>
        <v>8.533724340175953</v>
      </c>
    </row>
    <row r="27" spans="1:5" ht="15" customHeight="1" hidden="1">
      <c r="A27" s="28" t="s">
        <v>55</v>
      </c>
      <c r="B27" s="17" t="s">
        <v>56</v>
      </c>
      <c r="C27" s="18">
        <v>25</v>
      </c>
      <c r="D27" s="18">
        <v>50.5</v>
      </c>
      <c r="E27" s="18">
        <f>D27/C27*100</f>
        <v>202</v>
      </c>
    </row>
    <row r="28" spans="1:5" ht="14.25">
      <c r="A28" s="28" t="s">
        <v>57</v>
      </c>
      <c r="B28" s="17" t="s">
        <v>58</v>
      </c>
      <c r="C28" s="18">
        <v>1715102.3</v>
      </c>
      <c r="D28" s="18">
        <v>250065.7</v>
      </c>
      <c r="E28" s="18">
        <f>D28/C28*100</f>
        <v>14.580220666720582</v>
      </c>
    </row>
    <row r="29" spans="1:9" ht="15" customHeight="1">
      <c r="A29" s="29" t="s">
        <v>59</v>
      </c>
      <c r="B29" s="30"/>
      <c r="C29" s="31">
        <f>C6+C28</f>
        <v>2467638.3</v>
      </c>
      <c r="D29" s="31">
        <f>D6+D28</f>
        <v>340395.1</v>
      </c>
      <c r="E29" s="31">
        <f>D29/C29*100</f>
        <v>13.794367675359878</v>
      </c>
      <c r="G29" s="32"/>
      <c r="H29" s="32"/>
      <c r="I29" s="33"/>
    </row>
    <row r="30" spans="1:9" ht="15" customHeight="1">
      <c r="A30" s="34" t="s">
        <v>60</v>
      </c>
      <c r="B30" s="35"/>
      <c r="C30" s="35"/>
      <c r="D30" s="35"/>
      <c r="E30" s="36"/>
      <c r="F30" s="37"/>
      <c r="G30" s="32"/>
      <c r="H30" s="32"/>
      <c r="I30" s="33"/>
    </row>
    <row r="31" spans="1:18" s="42" customFormat="1" ht="39.75" customHeight="1">
      <c r="A31" s="38" t="s">
        <v>61</v>
      </c>
      <c r="B31" s="38" t="s">
        <v>62</v>
      </c>
      <c r="C31" s="38" t="s">
        <v>63</v>
      </c>
      <c r="D31" s="38" t="s">
        <v>10</v>
      </c>
      <c r="E31" s="38" t="s">
        <v>64</v>
      </c>
      <c r="F31" s="39"/>
      <c r="G31" s="40"/>
      <c r="H31" s="41" t="s">
        <v>95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1:7" ht="14.25">
      <c r="A32" s="43" t="s">
        <v>65</v>
      </c>
      <c r="B32" s="44" t="s">
        <v>66</v>
      </c>
      <c r="C32" s="45">
        <v>152663.97289</v>
      </c>
      <c r="D32" s="45">
        <v>29762.91901</v>
      </c>
      <c r="E32" s="46">
        <f>D32/C32*100</f>
        <v>19.495705795266627</v>
      </c>
      <c r="F32" s="37"/>
      <c r="G32" s="37"/>
    </row>
    <row r="33" spans="1:7" ht="14.25">
      <c r="A33" s="43" t="s">
        <v>67</v>
      </c>
      <c r="B33" s="44" t="s">
        <v>68</v>
      </c>
      <c r="C33" s="45">
        <v>3330.8</v>
      </c>
      <c r="D33" s="45">
        <v>475.54491</v>
      </c>
      <c r="E33" s="46">
        <f aca="true" t="shared" si="1" ref="E33:E46">D33/C33*100</f>
        <v>14.277197970457548</v>
      </c>
      <c r="F33" s="37"/>
      <c r="G33" s="37"/>
    </row>
    <row r="34" spans="1:7" ht="25.5">
      <c r="A34" s="43" t="s">
        <v>69</v>
      </c>
      <c r="B34" s="44" t="s">
        <v>70</v>
      </c>
      <c r="C34" s="45">
        <v>24993.5</v>
      </c>
      <c r="D34" s="45">
        <v>3799.95554</v>
      </c>
      <c r="E34" s="46">
        <f t="shared" si="1"/>
        <v>15.203775141536799</v>
      </c>
      <c r="F34" s="37"/>
      <c r="G34" s="37"/>
    </row>
    <row r="35" spans="1:7" ht="14.25">
      <c r="A35" s="43" t="s">
        <v>71</v>
      </c>
      <c r="B35" s="44" t="s">
        <v>72</v>
      </c>
      <c r="C35" s="45">
        <v>120944.2</v>
      </c>
      <c r="D35" s="45">
        <v>12926.70574</v>
      </c>
      <c r="E35" s="46">
        <f t="shared" si="1"/>
        <v>10.688156802889266</v>
      </c>
      <c r="F35" s="37"/>
      <c r="G35" s="37"/>
    </row>
    <row r="36" spans="1:7" ht="14.25">
      <c r="A36" s="43" t="s">
        <v>73</v>
      </c>
      <c r="B36" s="44" t="s">
        <v>74</v>
      </c>
      <c r="C36" s="45">
        <v>228437.06169</v>
      </c>
      <c r="D36" s="45">
        <v>31705.32653</v>
      </c>
      <c r="E36" s="46">
        <f t="shared" si="1"/>
        <v>13.879239338591058</v>
      </c>
      <c r="F36" s="37"/>
      <c r="G36" s="37"/>
    </row>
    <row r="37" spans="1:7" ht="14.25">
      <c r="A37" s="43" t="s">
        <v>75</v>
      </c>
      <c r="B37" s="44" t="s">
        <v>76</v>
      </c>
      <c r="C37" s="45">
        <v>3988.1</v>
      </c>
      <c r="D37" s="45">
        <v>201.68736</v>
      </c>
      <c r="E37" s="46">
        <f t="shared" si="1"/>
        <v>5.057229257039694</v>
      </c>
      <c r="F37" s="37"/>
      <c r="G37" s="37"/>
    </row>
    <row r="38" spans="1:7" ht="14.25">
      <c r="A38" s="43" t="s">
        <v>77</v>
      </c>
      <c r="B38" s="44" t="s">
        <v>78</v>
      </c>
      <c r="C38" s="45">
        <v>1455626.10886</v>
      </c>
      <c r="D38" s="45">
        <v>288216.24934</v>
      </c>
      <c r="E38" s="46">
        <f t="shared" si="1"/>
        <v>19.800156618908254</v>
      </c>
      <c r="F38" s="37"/>
      <c r="G38" s="37"/>
    </row>
    <row r="39" spans="1:7" ht="14.25">
      <c r="A39" s="43" t="s">
        <v>79</v>
      </c>
      <c r="B39" s="44" t="s">
        <v>80</v>
      </c>
      <c r="C39" s="45">
        <v>227350.5</v>
      </c>
      <c r="D39" s="45">
        <v>69711.22143</v>
      </c>
      <c r="E39" s="46">
        <f t="shared" si="1"/>
        <v>30.662444740609768</v>
      </c>
      <c r="F39" s="37"/>
      <c r="G39" s="37"/>
    </row>
    <row r="40" spans="1:7" ht="14.25">
      <c r="A40" s="43" t="s">
        <v>81</v>
      </c>
      <c r="B40" s="44" t="s">
        <v>82</v>
      </c>
      <c r="C40" s="47">
        <v>0</v>
      </c>
      <c r="D40" s="47">
        <v>0</v>
      </c>
      <c r="E40" s="46">
        <v>0</v>
      </c>
      <c r="F40" s="37"/>
      <c r="G40" s="37"/>
    </row>
    <row r="41" spans="1:7" ht="14.25">
      <c r="A41" s="43" t="s">
        <v>83</v>
      </c>
      <c r="B41" s="44" t="s">
        <v>84</v>
      </c>
      <c r="C41" s="45">
        <v>302461.507</v>
      </c>
      <c r="D41" s="45">
        <v>94809.45557</v>
      </c>
      <c r="E41" s="46">
        <f>D41/C41*100</f>
        <v>31.345957543615626</v>
      </c>
      <c r="F41" s="37"/>
      <c r="G41" s="37"/>
    </row>
    <row r="42" spans="1:7" ht="14.25">
      <c r="A42" s="43" t="s">
        <v>85</v>
      </c>
      <c r="B42" s="44" t="s">
        <v>86</v>
      </c>
      <c r="C42" s="45">
        <v>65173.3</v>
      </c>
      <c r="D42" s="45">
        <v>20995.463</v>
      </c>
      <c r="E42" s="46">
        <f>D42/C42*100</f>
        <v>32.214822634422376</v>
      </c>
      <c r="F42" s="37"/>
      <c r="G42" s="37"/>
    </row>
    <row r="43" spans="1:7" ht="14.25">
      <c r="A43" s="43" t="s">
        <v>87</v>
      </c>
      <c r="B43" s="44" t="s">
        <v>88</v>
      </c>
      <c r="C43" s="45">
        <v>3595</v>
      </c>
      <c r="D43" s="45">
        <v>898.75</v>
      </c>
      <c r="E43" s="46">
        <f>D43/C43*100</f>
        <v>25</v>
      </c>
      <c r="F43" s="37"/>
      <c r="G43" s="37"/>
    </row>
    <row r="44" spans="1:7" ht="25.5">
      <c r="A44" s="43" t="s">
        <v>89</v>
      </c>
      <c r="B44" s="44" t="s">
        <v>90</v>
      </c>
      <c r="C44" s="45">
        <v>1.3</v>
      </c>
      <c r="D44" s="45">
        <v>0.1465</v>
      </c>
      <c r="E44" s="46">
        <f>D44/C44*100</f>
        <v>11.269230769230768</v>
      </c>
      <c r="F44" s="37"/>
      <c r="G44" s="37"/>
    </row>
    <row r="45" spans="1:7" ht="25.5">
      <c r="A45" s="43" t="s">
        <v>91</v>
      </c>
      <c r="B45" s="44" t="s">
        <v>92</v>
      </c>
      <c r="C45" s="48">
        <v>0</v>
      </c>
      <c r="D45" s="46">
        <v>0</v>
      </c>
      <c r="E45" s="46">
        <v>0</v>
      </c>
      <c r="F45" s="37"/>
      <c r="G45" s="37"/>
    </row>
    <row r="46" spans="1:7" ht="18" customHeight="1">
      <c r="A46" s="49" t="s">
        <v>93</v>
      </c>
      <c r="B46" s="50"/>
      <c r="C46" s="51">
        <f>SUM(C32:C45)</f>
        <v>2588565.3504399993</v>
      </c>
      <c r="D46" s="51">
        <f>SUM(D32:D45)</f>
        <v>553503.42493</v>
      </c>
      <c r="E46" s="51">
        <f t="shared" si="1"/>
        <v>21.382632848574463</v>
      </c>
      <c r="F46" s="37"/>
      <c r="G46" s="37"/>
    </row>
    <row r="47" spans="1:7" ht="14.25">
      <c r="A47" s="37"/>
      <c r="B47" s="37"/>
      <c r="C47" s="37"/>
      <c r="D47" s="37"/>
      <c r="E47" s="37"/>
      <c r="F47" s="37"/>
      <c r="G47" s="37"/>
    </row>
  </sheetData>
  <sheetProtection/>
  <mergeCells count="4">
    <mergeCell ref="A1:E1"/>
    <mergeCell ref="A2:E2"/>
    <mergeCell ref="H2:R2"/>
    <mergeCell ref="H31:R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10"/>
  <sheetViews>
    <sheetView zoomScalePageLayoutView="0" workbookViewId="0" topLeftCell="A19">
      <selection activeCell="J7" sqref="J7:L10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3.00390625" style="0" customWidth="1"/>
    <col min="5" max="5" width="19.28125" style="0" customWidth="1"/>
    <col min="10" max="10" width="24.57421875" style="0" customWidth="1"/>
    <col min="11" max="11" width="25.7109375" style="0" customWidth="1"/>
  </cols>
  <sheetData>
    <row r="3" spans="2:5" ht="50.25" customHeight="1">
      <c r="B3" s="5" t="s">
        <v>96</v>
      </c>
      <c r="C3" s="5"/>
      <c r="D3" s="5"/>
      <c r="E3" s="5"/>
    </row>
    <row r="5" spans="2:5" ht="72">
      <c r="B5" s="1" t="s">
        <v>0</v>
      </c>
      <c r="C5" s="2" t="s">
        <v>4</v>
      </c>
      <c r="D5" s="4" t="s">
        <v>5</v>
      </c>
      <c r="E5" s="4" t="s">
        <v>97</v>
      </c>
    </row>
    <row r="6" spans="2:5" ht="18">
      <c r="B6" s="1" t="s">
        <v>1</v>
      </c>
      <c r="C6" s="3">
        <v>2276574.8</v>
      </c>
      <c r="D6" s="6">
        <v>2476638.3</v>
      </c>
      <c r="E6" s="6">
        <v>586110</v>
      </c>
    </row>
    <row r="7" spans="2:5" ht="18">
      <c r="B7" s="1" t="s">
        <v>2</v>
      </c>
      <c r="C7" s="3">
        <v>2365478.6</v>
      </c>
      <c r="D7" s="6">
        <v>2588565.4</v>
      </c>
      <c r="E7" s="6">
        <v>553503.4</v>
      </c>
    </row>
    <row r="8" spans="2:11" ht="18">
      <c r="B8" s="1" t="s">
        <v>3</v>
      </c>
      <c r="C8" s="3">
        <f>C6-C7</f>
        <v>-88903.80000000028</v>
      </c>
      <c r="D8" s="6">
        <f>D6-D7</f>
        <v>-111927.1000000001</v>
      </c>
      <c r="E8" s="6">
        <f>E6-E7</f>
        <v>32606.599999999977</v>
      </c>
      <c r="J8" s="6">
        <v>2467638330.57</v>
      </c>
      <c r="K8" s="6">
        <v>586109893.25</v>
      </c>
    </row>
    <row r="9" spans="10:11" ht="18">
      <c r="J9" s="6"/>
      <c r="K9" s="6"/>
    </row>
    <row r="10" spans="10:11" ht="18">
      <c r="J10" s="6">
        <v>2588565350.44</v>
      </c>
      <c r="K10" s="6">
        <v>553503424.93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dcterms:created xsi:type="dcterms:W3CDTF">2019-10-07T10:37:48Z</dcterms:created>
  <dcterms:modified xsi:type="dcterms:W3CDTF">2022-04-12T05:13:53Z</dcterms:modified>
  <cp:category/>
  <cp:version/>
  <cp:contentType/>
  <cp:contentStatus/>
</cp:coreProperties>
</file>