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12" yWindow="60" windowWidth="15600" windowHeight="11472"/>
  </bookViews>
  <sheets>
    <sheet name="2023-2027" sheetId="6" r:id="rId1"/>
  </sheets>
  <definedNames>
    <definedName name="_xlnm._FilterDatabase" localSheetId="0" hidden="1">'2023-2027'!$A$8:$T$115</definedName>
    <definedName name="_xlnm.Print_Area" localSheetId="0">'2023-2027'!$A$2:$N$147</definedName>
  </definedNames>
  <calcPr calcId="162913"/>
</workbook>
</file>

<file path=xl/calcChain.xml><?xml version="1.0" encoding="utf-8"?>
<calcChain xmlns="http://schemas.openxmlformats.org/spreadsheetml/2006/main">
  <c r="H18" i="6" l="1"/>
  <c r="I18" i="6"/>
  <c r="I108" i="6"/>
  <c r="H145" i="6"/>
  <c r="N144" i="6"/>
  <c r="H144" i="6"/>
  <c r="H143" i="6"/>
  <c r="H142" i="6"/>
  <c r="N141" i="6"/>
  <c r="M141" i="6"/>
  <c r="L141" i="6"/>
  <c r="K141" i="6"/>
  <c r="I141" i="6"/>
  <c r="H141" i="6" l="1"/>
  <c r="D140" i="6" s="1"/>
  <c r="H99" i="6"/>
  <c r="H102" i="6"/>
  <c r="K17" i="6"/>
  <c r="K18" i="6"/>
  <c r="H127" i="6" l="1"/>
  <c r="N126" i="6"/>
  <c r="L123" i="6"/>
  <c r="H123" i="6" s="1"/>
  <c r="D122" i="6" s="1"/>
  <c r="H126" i="6"/>
  <c r="H125" i="6"/>
  <c r="H124" i="6"/>
  <c r="N123" i="6"/>
  <c r="M123" i="6"/>
  <c r="K123" i="6"/>
  <c r="I123" i="6"/>
  <c r="D98" i="6" l="1"/>
  <c r="H139" i="6" l="1"/>
  <c r="N138" i="6"/>
  <c r="L138" i="6"/>
  <c r="L135" i="6" s="1"/>
  <c r="H138" i="6"/>
  <c r="H137" i="6"/>
  <c r="H136" i="6"/>
  <c r="N135" i="6"/>
  <c r="M135" i="6"/>
  <c r="K135" i="6"/>
  <c r="I135" i="6"/>
  <c r="H135" i="6" l="1"/>
  <c r="D134" i="6" s="1"/>
  <c r="H133" i="6" l="1"/>
  <c r="N132" i="6"/>
  <c r="L132" i="6"/>
  <c r="L129" i="6" s="1"/>
  <c r="H132" i="6"/>
  <c r="H131" i="6"/>
  <c r="H130" i="6"/>
  <c r="N129" i="6"/>
  <c r="M129" i="6"/>
  <c r="H129" i="6" s="1"/>
  <c r="D128" i="6" s="1"/>
  <c r="K129" i="6"/>
  <c r="I129" i="6"/>
  <c r="H121" i="6"/>
  <c r="N120" i="6"/>
  <c r="H119" i="6"/>
  <c r="H118" i="6"/>
  <c r="N117" i="6"/>
  <c r="M117" i="6"/>
  <c r="K117" i="6"/>
  <c r="I117" i="6"/>
  <c r="H115" i="6"/>
  <c r="N114" i="6"/>
  <c r="H113" i="6"/>
  <c r="H112" i="6"/>
  <c r="M111" i="6"/>
  <c r="L111" i="6"/>
  <c r="K111" i="6"/>
  <c r="I111" i="6"/>
  <c r="H109" i="6"/>
  <c r="L108" i="6"/>
  <c r="L105" i="6" s="1"/>
  <c r="H107" i="6"/>
  <c r="H106" i="6"/>
  <c r="K105" i="6"/>
  <c r="I105" i="6"/>
  <c r="H103" i="6"/>
  <c r="H101" i="6"/>
  <c r="H100" i="6"/>
  <c r="I99" i="6"/>
  <c r="H97" i="6"/>
  <c r="H96" i="6"/>
  <c r="H95" i="6"/>
  <c r="H94" i="6"/>
  <c r="N93" i="6"/>
  <c r="M93" i="6"/>
  <c r="L93" i="6"/>
  <c r="K93" i="6"/>
  <c r="I93" i="6"/>
  <c r="H91" i="6"/>
  <c r="H90" i="6"/>
  <c r="H89" i="6"/>
  <c r="H88" i="6"/>
  <c r="N87" i="6"/>
  <c r="M87" i="6"/>
  <c r="L87" i="6"/>
  <c r="K87" i="6"/>
  <c r="I87" i="6"/>
  <c r="H87" i="6" s="1"/>
  <c r="D86" i="6" s="1"/>
  <c r="H85" i="6"/>
  <c r="H83" i="6"/>
  <c r="H82" i="6"/>
  <c r="N81" i="6"/>
  <c r="M81" i="6"/>
  <c r="L81" i="6"/>
  <c r="K81" i="6"/>
  <c r="I81" i="6"/>
  <c r="H79" i="6"/>
  <c r="H78" i="6"/>
  <c r="H77" i="6"/>
  <c r="H76" i="6"/>
  <c r="N75" i="6"/>
  <c r="M75" i="6"/>
  <c r="L75" i="6"/>
  <c r="K75" i="6"/>
  <c r="I75" i="6"/>
  <c r="H75" i="6"/>
  <c r="D74" i="6" s="1"/>
  <c r="H73" i="6"/>
  <c r="H72" i="6"/>
  <c r="H71" i="6"/>
  <c r="H70" i="6"/>
  <c r="M69" i="6"/>
  <c r="L69" i="6"/>
  <c r="K69" i="6"/>
  <c r="I69" i="6"/>
  <c r="H67" i="6"/>
  <c r="H66" i="6"/>
  <c r="H65" i="6"/>
  <c r="H64" i="6"/>
  <c r="N63" i="6"/>
  <c r="M63" i="6"/>
  <c r="L63" i="6"/>
  <c r="K63" i="6"/>
  <c r="I63" i="6"/>
  <c r="N61" i="6"/>
  <c r="M61" i="6" s="1"/>
  <c r="L61" i="6" s="1"/>
  <c r="K61" i="6" s="1"/>
  <c r="I61" i="6"/>
  <c r="H61" i="6" s="1"/>
  <c r="N60" i="6"/>
  <c r="M60" i="6"/>
  <c r="H60" i="6"/>
  <c r="N59" i="6"/>
  <c r="M59" i="6"/>
  <c r="L59" i="6" s="1"/>
  <c r="K59" i="6" s="1"/>
  <c r="N58" i="6"/>
  <c r="N57" i="6" s="1"/>
  <c r="M58" i="6"/>
  <c r="N51" i="6"/>
  <c r="M51" i="6"/>
  <c r="I51" i="6"/>
  <c r="H43" i="6"/>
  <c r="H42" i="6"/>
  <c r="H41" i="6"/>
  <c r="H40" i="6"/>
  <c r="N39" i="6"/>
  <c r="M39" i="6"/>
  <c r="L39" i="6"/>
  <c r="K39" i="6"/>
  <c r="I39" i="6"/>
  <c r="D38" i="6"/>
  <c r="H37" i="6"/>
  <c r="H36" i="6"/>
  <c r="H35" i="6"/>
  <c r="H34" i="6"/>
  <c r="K33" i="6"/>
  <c r="I33" i="6"/>
  <c r="H25" i="6"/>
  <c r="H24" i="6"/>
  <c r="H23" i="6"/>
  <c r="H22" i="6"/>
  <c r="H16" i="6" s="1"/>
  <c r="N21" i="6"/>
  <c r="M21" i="6"/>
  <c r="L21" i="6"/>
  <c r="K21" i="6"/>
  <c r="I21" i="6"/>
  <c r="H21" i="6" s="1"/>
  <c r="D20" i="6" s="1"/>
  <c r="N19" i="6"/>
  <c r="N13" i="6" s="1"/>
  <c r="M19" i="6"/>
  <c r="M13" i="6" s="1"/>
  <c r="L19" i="6"/>
  <c r="K19" i="6"/>
  <c r="I19" i="6"/>
  <c r="I13" i="6" s="1"/>
  <c r="H19" i="6"/>
  <c r="K12" i="6"/>
  <c r="N17" i="6"/>
  <c r="N11" i="6" s="1"/>
  <c r="N16" i="6"/>
  <c r="M16" i="6"/>
  <c r="M10" i="6" s="1"/>
  <c r="L16" i="6"/>
  <c r="K16" i="6"/>
  <c r="I16" i="6"/>
  <c r="I10" i="6" s="1"/>
  <c r="L13" i="6"/>
  <c r="K13" i="6"/>
  <c r="N10" i="6"/>
  <c r="H10" i="6"/>
  <c r="M17" i="6" l="1"/>
  <c r="M11" i="6" s="1"/>
  <c r="H81" i="6"/>
  <c r="D80" i="6" s="1"/>
  <c r="H63" i="6"/>
  <c r="D62" i="6" s="1"/>
  <c r="H39" i="6"/>
  <c r="H93" i="6"/>
  <c r="D92" i="6" s="1"/>
  <c r="H33" i="6"/>
  <c r="D32" i="6" s="1"/>
  <c r="H69" i="6"/>
  <c r="D68" i="6" s="1"/>
  <c r="K10" i="6"/>
  <c r="L58" i="6"/>
  <c r="M57" i="6"/>
  <c r="H111" i="6"/>
  <c r="D110" i="6" s="1"/>
  <c r="H13" i="6"/>
  <c r="K51" i="6"/>
  <c r="I59" i="6"/>
  <c r="K11" i="6"/>
  <c r="N111" i="6"/>
  <c r="H114" i="6"/>
  <c r="H120" i="6"/>
  <c r="L117" i="6"/>
  <c r="H117" i="6" s="1"/>
  <c r="D116" i="6" s="1"/>
  <c r="M18" i="6"/>
  <c r="M12" i="6" s="1"/>
  <c r="H84" i="6"/>
  <c r="I12" i="6"/>
  <c r="M108" i="6"/>
  <c r="L10" i="6"/>
  <c r="M9" i="6" l="1"/>
  <c r="K15" i="6"/>
  <c r="K9" i="6"/>
  <c r="N108" i="6"/>
  <c r="M105" i="6"/>
  <c r="M15" i="6"/>
  <c r="H59" i="6"/>
  <c r="I17" i="6"/>
  <c r="K58" i="6"/>
  <c r="L57" i="6"/>
  <c r="I11" i="6" l="1"/>
  <c r="I15" i="6"/>
  <c r="H15" i="6" s="1"/>
  <c r="N105" i="6"/>
  <c r="H105" i="6" s="1"/>
  <c r="D104" i="6" s="1"/>
  <c r="N18" i="6"/>
  <c r="H55" i="6"/>
  <c r="I58" i="6"/>
  <c r="K57" i="6"/>
  <c r="H108" i="6"/>
  <c r="I9" i="6" l="1"/>
  <c r="I57" i="6"/>
  <c r="H57" i="6" s="1"/>
  <c r="D56" i="6" s="1"/>
  <c r="H58" i="6"/>
  <c r="H54" i="6"/>
  <c r="L18" i="6"/>
  <c r="L12" i="6" s="1"/>
  <c r="N15" i="6"/>
  <c r="N12" i="6"/>
  <c r="N9" i="6" s="1"/>
  <c r="H12" i="6" l="1"/>
  <c r="D50" i="6"/>
  <c r="L17" i="6"/>
  <c r="H53" i="6"/>
  <c r="H17" i="6" s="1"/>
  <c r="L52" i="6"/>
  <c r="H11" i="6" l="1"/>
  <c r="H9" i="6" s="1"/>
  <c r="L11" i="6"/>
  <c r="L9" i="6" s="1"/>
  <c r="L15" i="6"/>
  <c r="L51" i="6"/>
  <c r="H51" i="6" s="1"/>
  <c r="H52" i="6"/>
</calcChain>
</file>

<file path=xl/sharedStrings.xml><?xml version="1.0" encoding="utf-8"?>
<sst xmlns="http://schemas.openxmlformats.org/spreadsheetml/2006/main" count="167" uniqueCount="73">
  <si>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</si>
  <si>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</si>
  <si>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</si>
  <si>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</si>
  <si>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</si>
  <si>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</si>
  <si>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</si>
  <si>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</si>
  <si>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</si>
  <si>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</si>
  <si>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</si>
  <si>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2019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</si>
  <si>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</si>
  <si>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</si>
  <si>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</si>
  <si>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</si>
  <si>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</si>
  <si>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</si>
  <si>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</si>
  <si>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</si>
  <si>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</si>
  <si>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>ВСЕГО по объекту 2, в том числе: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</si>
  <si>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</si>
  <si>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</si>
  <si>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</si>
  <si>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</si>
  <si>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</si>
  <si>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ВСЕГО по объекту 6, в том числе:</t>
  </si>
  <si>
    <t>2023 год</t>
  </si>
  <si>
    <t>2024 год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</si>
  <si>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</si>
  <si>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</si>
  <si>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</si>
  <si>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</si>
  <si>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</si>
  <si>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г.Артемовский         ул.Мира, ул.Западная</t>
  </si>
  <si>
    <t>ВСЕГО по объекту 5, в том числе: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</si>
  <si>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2027 года» </t>
  </si>
  <si>
    <t>2025 год</t>
  </si>
  <si>
    <t>2026 год</t>
  </si>
  <si>
    <t>2027 год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</si>
  <si>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2027 года»    </t>
  </si>
  <si>
    <t>Исполнитель: О.А. Макарова, тел.2-40-62</t>
  </si>
  <si>
    <t>Объект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Устройство воздушной линии 0,4 кВ наружного освещения улично-дорожной сети ул. Бабушкина в г.Артемовский</t>
  </si>
  <si>
    <t>Объект 7 Строительство (реконструкция) автодороги по ул.Станционная в г.Артемовский Свердловской области</t>
  </si>
  <si>
    <t xml:space="preserve">Объект 8 Реконструкция автомобильной дороги по ул.Восточная, 1-ая Красноармейская в г.Артемовский </t>
  </si>
  <si>
    <t>Объект 9 Строительство (реконструкция) автомобильной дороги по ул.Полярников в г.Артемовский</t>
  </si>
  <si>
    <t>ВСЕГО по объекту 12, в том числе:</t>
  </si>
  <si>
    <t>ВСЕГО по объекту 13, в том числе:</t>
  </si>
  <si>
    <t>ВСЕГО по объекту 14, в том числе:</t>
  </si>
  <si>
    <t>Объект 3
Устройство наружного освещения по ул. 9 Мая, ул.Терешковой в г.Артемовский</t>
  </si>
  <si>
    <t>Объект 4
Устройство наружного освещения по ул. Чехова в г.Артемовский</t>
  </si>
  <si>
    <t>г.Артемовский</t>
  </si>
  <si>
    <t>ВСЕГО по объекту 15, в том числе:</t>
  </si>
  <si>
    <t>Объект 10 Разработка проектов и проведение работ по рекультивации свалок в г.Артемовский</t>
  </si>
  <si>
    <t>п.Красногвардейский</t>
  </si>
  <si>
    <t>Объект 12 Устройство наружного освещения по ул.Банковская в г.Артемовский</t>
  </si>
  <si>
    <t>Объект 14 Строительство (реконструкция) тротуара до пер.Полярников (от ул.Полярников до ул.Тимирязева) в г.Артемовский</t>
  </si>
  <si>
    <t>Объект 15 Устройство наружного освещения по                ул. Ленина в г.Артемовский</t>
  </si>
  <si>
    <t>ВСЕГО по объекту 16, в том числе:</t>
  </si>
  <si>
    <t>Объект 5
Устройство наружного освещения улично-дорожной сети район ул. Совхозная, ул.Докучаева, ул.Халтурина, ул.Молодежи до перекрестка с ул.Уральская в г.Артемовский</t>
  </si>
  <si>
    <t>Объект 2 Реконструкция автомобильной дороги по ул. Энергетиков г.Артемовский Свердловской области</t>
  </si>
  <si>
    <t xml:space="preserve">Объект 1    Строительство (реконструкция) автомобильных дорог по  ул.Мира и по ул.Западной до пересечения с ул.Чернышева </t>
  </si>
  <si>
    <t>ВСЕГО по объекту 17, в том числе:</t>
  </si>
  <si>
    <t>Объект 11 Разработка проектов и проведение работ по рекультивации свалок на территории Артемовского городского округа</t>
  </si>
  <si>
    <t>ВСЕГО по объекту 18, в том числе:</t>
  </si>
  <si>
    <t>Объект 17 Устройство линий наружного освещения по              ул.2-ая Набережная в г.Артемовский</t>
  </si>
  <si>
    <t>Объект 16 Устройство линий наружного освещения по                              ул.1-ая Набережная в г.Артемовский</t>
  </si>
  <si>
    <t>Объект 18 Строительство (реконструкция) тротуаров по ул.Пушкина, ул. Фрунзе г.Артемовский</t>
  </si>
  <si>
    <t>ВСЕГО по объекту 19, в том числе:</t>
  </si>
  <si>
    <t>Объект 13 Строительство (реконструкция) тротуара по ул.Горняков г.Артемовский</t>
  </si>
  <si>
    <t>Объект 19 Строительство (реконструкция) тротуаров 1 этап  по ул.Строителей,                                   2 этап по ул.Чапаева  в г.Артемовский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</si>
  <si>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Артемовского городского округа                                 от                       №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</si>
</sst>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7.5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7.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7.5"/>
      <name val="Liberation Serif"/>
      <family val="1"/>
      <charset val="204"/>
    </font>
    <font>
      <b/>
      <sz val="17.5"/>
      <name val="Liberation Serif"/>
      <family val="1"/>
      <charset val="204"/>
    </font>
    <font>
      <sz val="16"/>
      <name val="Liberation Serif"/>
      <family val="1"/>
      <charset val="204"/>
    </font>
    <font>
      <sz val="12"/>
      <name val="Times New Roman"/>
      <family val="1"/>
      <charset val="204"/>
    </font>
    <font>
      <sz val="17.5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4"/>
      <name val="Liberation Serif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7.5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5" fontId="1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/>
    <xf numFmtId="165" fontId="5" fillId="2" borderId="1" xfId="0" applyNumberFormat="1" applyFont="1" applyFill="1" applyBorder="1" applyAlignment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Alignment="1">
      <alignment wrapText="1"/>
    </xf>
    <xf numFmtId="164" fontId="4" fillId="2" borderId="0" xfId="0" applyNumberFormat="1" applyFont="1" applyFill="1"/>
    <xf numFmtId="0" fontId="10" fillId="2" borderId="0" xfId="0" applyFont="1" applyFill="1"/>
    <xf numFmtId="0" fontId="1" fillId="2" borderId="0" xfId="0" applyFont="1" applyFill="1" applyBorder="1"/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0" fontId="13" fillId="2" borderId="0" xfId="0" applyFont="1" applyFill="1" applyAlignment="1">
      <alignment horizont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165" fontId="5" fillId="2" borderId="3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165" fontId="5" fillId="2" borderId="0" xfId="0" applyNumberFormat="1" applyFont="1" applyFill="1" applyBorder="1"/>
    <xf numFmtId="0" fontId="14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tabSelected="1" view="pageBreakPreview" topLeftCell="A2" zoomScale="75" zoomScaleNormal="71" zoomScaleSheetLayoutView="75" zoomScalePageLayoutView="90" workbookViewId="0">
      <selection activeCell="F3" sqref="F3"/>
    </sheetView>
  </sheetViews>
  <sheetFormatPr defaultColWidth="9.109375" defaultRowHeight="15.6" x14ac:dyDescent="0.3"/>
  <cols>
    <col min="1" max="1" width="8.6640625" style="16" customWidth="1"/>
    <col min="2" max="2" width="42.21875" style="3" customWidth="1"/>
    <col min="3" max="3" width="25" style="31" customWidth="1"/>
    <col min="4" max="4" width="17.5546875" style="3" customWidth="1"/>
    <col min="5" max="5" width="14.21875" style="3" customWidth="1"/>
    <col min="6" max="6" width="12.88671875" style="3" customWidth="1"/>
    <col min="7" max="7" width="14.88671875" style="3" customWidth="1"/>
    <col min="8" max="8" width="17.88671875" style="3" customWidth="1"/>
    <col min="9" max="9" width="15.21875" style="3" customWidth="1"/>
    <col min="10" max="10" width="15.21875" style="3" hidden="1" customWidth="1"/>
    <col min="11" max="14" width="15.21875" style="3" customWidth="1"/>
    <col min="15" max="15" width="39.88671875" style="3" customWidth="1"/>
    <col min="16" max="16" width="10.6640625" style="3" bestFit="1" customWidth="1"/>
    <col min="17" max="16384" width="9.109375" style="3"/>
  </cols>
  <sheetData>
    <row r="1" spans="1:16" ht="103.5" hidden="1" customHeight="1" x14ac:dyDescent="0.3">
      <c r="B1" s="19"/>
      <c r="C1" s="27"/>
      <c r="D1" s="19"/>
      <c r="E1" s="19"/>
      <c r="F1" s="19"/>
      <c r="G1" s="19" t="s">
        <v>14</v>
      </c>
      <c r="H1" s="38"/>
      <c r="I1" s="38"/>
      <c r="J1" s="38"/>
      <c r="K1" s="59" t="s">
        <v>15</v>
      </c>
      <c r="L1" s="59"/>
      <c r="M1" s="59"/>
      <c r="N1" s="59"/>
    </row>
    <row r="2" spans="1:16" ht="103.5" customHeight="1" x14ac:dyDescent="0.3">
      <c r="B2" s="19"/>
      <c r="C2" s="27"/>
      <c r="D2" s="19"/>
      <c r="E2" s="19"/>
      <c r="F2" s="19"/>
      <c r="G2" s="19"/>
      <c r="H2" s="53"/>
      <c r="I2" s="53"/>
      <c r="J2" s="53"/>
      <c r="K2" s="63" t="s">
        <v>72</v>
      </c>
      <c r="L2" s="63"/>
      <c r="M2" s="63"/>
      <c r="N2" s="63"/>
    </row>
    <row r="3" spans="1:16" ht="144" customHeight="1" x14ac:dyDescent="0.3">
      <c r="B3" s="19"/>
      <c r="C3" s="27"/>
      <c r="D3" s="26"/>
      <c r="E3" s="26"/>
      <c r="F3" s="26"/>
      <c r="G3" s="26"/>
      <c r="H3" s="28"/>
      <c r="I3" s="28"/>
      <c r="J3" s="28"/>
      <c r="K3" s="60" t="s">
        <v>41</v>
      </c>
      <c r="L3" s="60"/>
      <c r="M3" s="60"/>
      <c r="N3" s="60"/>
    </row>
    <row r="4" spans="1:16" ht="66.75" customHeight="1" x14ac:dyDescent="0.35">
      <c r="A4" s="17"/>
      <c r="B4" s="61" t="s">
        <v>37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ht="14.25" customHeight="1" x14ac:dyDescent="0.35">
      <c r="A5" s="17"/>
      <c r="B5" s="5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6" s="21" customFormat="1" ht="181.8" customHeight="1" x14ac:dyDescent="0.3">
      <c r="A6" s="62" t="s">
        <v>17</v>
      </c>
      <c r="B6" s="62" t="s">
        <v>6</v>
      </c>
      <c r="C6" s="62" t="s">
        <v>7</v>
      </c>
      <c r="D6" s="62" t="s">
        <v>18</v>
      </c>
      <c r="E6" s="62"/>
      <c r="F6" s="62" t="s">
        <v>24</v>
      </c>
      <c r="G6" s="62"/>
      <c r="H6" s="62" t="s">
        <v>0</v>
      </c>
      <c r="I6" s="62"/>
      <c r="J6" s="62"/>
      <c r="K6" s="62"/>
      <c r="L6" s="62"/>
      <c r="M6" s="62"/>
      <c r="N6" s="62"/>
      <c r="O6" s="20"/>
    </row>
    <row r="7" spans="1:16" ht="199.5" customHeight="1" x14ac:dyDescent="0.35">
      <c r="A7" s="62"/>
      <c r="B7" s="62"/>
      <c r="C7" s="62"/>
      <c r="D7" s="47" t="s">
        <v>13</v>
      </c>
      <c r="E7" s="47" t="s">
        <v>16</v>
      </c>
      <c r="F7" s="47" t="s">
        <v>1</v>
      </c>
      <c r="G7" s="47" t="s">
        <v>2</v>
      </c>
      <c r="H7" s="5" t="s">
        <v>3</v>
      </c>
      <c r="I7" s="5" t="s">
        <v>28</v>
      </c>
      <c r="J7" s="5" t="s">
        <v>11</v>
      </c>
      <c r="K7" s="5" t="s">
        <v>29</v>
      </c>
      <c r="L7" s="5" t="s">
        <v>38</v>
      </c>
      <c r="M7" s="5" t="s">
        <v>39</v>
      </c>
      <c r="N7" s="5" t="s">
        <v>40</v>
      </c>
      <c r="O7" s="22"/>
    </row>
    <row r="8" spans="1:16" s="16" customFormat="1" ht="21.75" customHeight="1" x14ac:dyDescent="0.35">
      <c r="A8" s="11">
        <v>1</v>
      </c>
      <c r="B8" s="11">
        <v>2</v>
      </c>
      <c r="C8" s="5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10</v>
      </c>
      <c r="L8" s="11">
        <v>11</v>
      </c>
      <c r="M8" s="11">
        <v>12</v>
      </c>
      <c r="N8" s="11">
        <v>13</v>
      </c>
      <c r="O8" s="31"/>
    </row>
    <row r="9" spans="1:16" ht="54" customHeight="1" x14ac:dyDescent="0.35">
      <c r="A9" s="39">
        <v>1</v>
      </c>
      <c r="B9" s="6" t="s">
        <v>12</v>
      </c>
      <c r="C9" s="47"/>
      <c r="D9" s="6"/>
      <c r="E9" s="6"/>
      <c r="F9" s="6"/>
      <c r="G9" s="6"/>
      <c r="H9" s="43">
        <f>H10+H11+H12</f>
        <v>1094226.7</v>
      </c>
      <c r="I9" s="43">
        <f t="shared" ref="I9:M9" si="0">I10+I11+I12</f>
        <v>106302.9</v>
      </c>
      <c r="J9" s="43"/>
      <c r="K9" s="43">
        <f>K10+K11+K12</f>
        <v>274335.5</v>
      </c>
      <c r="L9" s="43">
        <f t="shared" si="0"/>
        <v>391286.5</v>
      </c>
      <c r="M9" s="43">
        <f t="shared" si="0"/>
        <v>282301.8</v>
      </c>
      <c r="N9" s="44">
        <f>N10+N11+N12</f>
        <v>40000</v>
      </c>
      <c r="O9" s="22"/>
      <c r="P9" s="23"/>
    </row>
    <row r="10" spans="1:16" ht="28.5" customHeight="1" x14ac:dyDescent="0.35">
      <c r="A10" s="39">
        <v>2</v>
      </c>
      <c r="B10" s="6" t="s">
        <v>5</v>
      </c>
      <c r="C10" s="47"/>
      <c r="D10" s="6"/>
      <c r="E10" s="6"/>
      <c r="F10" s="6"/>
      <c r="G10" s="6"/>
      <c r="H10" s="43">
        <f t="shared" ref="H10:N13" si="1">H16</f>
        <v>0</v>
      </c>
      <c r="I10" s="43">
        <f t="shared" si="1"/>
        <v>0</v>
      </c>
      <c r="J10" s="43"/>
      <c r="K10" s="43">
        <f t="shared" si="1"/>
        <v>0</v>
      </c>
      <c r="L10" s="43">
        <f t="shared" si="1"/>
        <v>0</v>
      </c>
      <c r="M10" s="43">
        <f t="shared" si="1"/>
        <v>0</v>
      </c>
      <c r="N10" s="44">
        <f>N16</f>
        <v>0</v>
      </c>
      <c r="O10" s="22"/>
      <c r="P10" s="23"/>
    </row>
    <row r="11" spans="1:16" ht="21.6" x14ac:dyDescent="0.35">
      <c r="A11" s="39">
        <v>3</v>
      </c>
      <c r="B11" s="6" t="s">
        <v>4</v>
      </c>
      <c r="C11" s="47"/>
      <c r="D11" s="6"/>
      <c r="E11" s="6"/>
      <c r="F11" s="6"/>
      <c r="G11" s="6"/>
      <c r="H11" s="43">
        <f t="shared" si="1"/>
        <v>976492</v>
      </c>
      <c r="I11" s="43">
        <f t="shared" si="1"/>
        <v>77770</v>
      </c>
      <c r="J11" s="43"/>
      <c r="K11" s="43">
        <f t="shared" si="1"/>
        <v>222999</v>
      </c>
      <c r="L11" s="43">
        <f t="shared" si="1"/>
        <v>369537</v>
      </c>
      <c r="M11" s="43">
        <f t="shared" si="1"/>
        <v>268186</v>
      </c>
      <c r="N11" s="44">
        <f t="shared" si="1"/>
        <v>38000</v>
      </c>
      <c r="O11" s="22"/>
      <c r="P11" s="23"/>
    </row>
    <row r="12" spans="1:16" ht="21.6" x14ac:dyDescent="0.35">
      <c r="A12" s="39">
        <v>4</v>
      </c>
      <c r="B12" s="6" t="s">
        <v>9</v>
      </c>
      <c r="C12" s="47"/>
      <c r="D12" s="6"/>
      <c r="E12" s="6"/>
      <c r="F12" s="6"/>
      <c r="G12" s="6"/>
      <c r="H12" s="43">
        <f t="shared" si="1"/>
        <v>117734.70000000001</v>
      </c>
      <c r="I12" s="43">
        <f t="shared" si="1"/>
        <v>28532.9</v>
      </c>
      <c r="J12" s="43"/>
      <c r="K12" s="43">
        <f t="shared" si="1"/>
        <v>51336.5</v>
      </c>
      <c r="L12" s="43">
        <f t="shared" si="1"/>
        <v>21749.5</v>
      </c>
      <c r="M12" s="43">
        <f t="shared" si="1"/>
        <v>14115.8</v>
      </c>
      <c r="N12" s="44">
        <f>N18</f>
        <v>2000</v>
      </c>
      <c r="O12" s="22"/>
      <c r="P12" s="23"/>
    </row>
    <row r="13" spans="1:16" ht="22.2" customHeight="1" x14ac:dyDescent="0.35">
      <c r="A13" s="39">
        <v>5</v>
      </c>
      <c r="B13" s="6" t="s">
        <v>10</v>
      </c>
      <c r="C13" s="9"/>
      <c r="D13" s="9"/>
      <c r="E13" s="9"/>
      <c r="F13" s="9"/>
      <c r="G13" s="9"/>
      <c r="H13" s="4">
        <f>I13+K13+L13+M13+N13</f>
        <v>0</v>
      </c>
      <c r="I13" s="4">
        <f t="shared" si="1"/>
        <v>0</v>
      </c>
      <c r="J13" s="4"/>
      <c r="K13" s="4">
        <f t="shared" si="1"/>
        <v>0</v>
      </c>
      <c r="L13" s="4">
        <f t="shared" si="1"/>
        <v>0</v>
      </c>
      <c r="M13" s="4">
        <f t="shared" si="1"/>
        <v>0</v>
      </c>
      <c r="N13" s="12">
        <f>N19</f>
        <v>0</v>
      </c>
      <c r="O13" s="22"/>
    </row>
    <row r="14" spans="1:16" s="16" customFormat="1" ht="24.75" customHeight="1" x14ac:dyDescent="0.35">
      <c r="A14" s="39">
        <v>6</v>
      </c>
      <c r="B14" s="55" t="s">
        <v>19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31"/>
    </row>
    <row r="15" spans="1:16" ht="55.8" customHeight="1" x14ac:dyDescent="0.35">
      <c r="A15" s="39">
        <v>7</v>
      </c>
      <c r="B15" s="6" t="s">
        <v>20</v>
      </c>
      <c r="C15" s="11"/>
      <c r="D15" s="11"/>
      <c r="E15" s="11"/>
      <c r="F15" s="11"/>
      <c r="G15" s="11"/>
      <c r="H15" s="15">
        <f>I15+K15+L15+M15+N15</f>
        <v>1094226.7</v>
      </c>
      <c r="I15" s="15">
        <f t="shared" ref="I15:M15" si="2">I16+I17+I18+I19</f>
        <v>106302.9</v>
      </c>
      <c r="J15" s="15"/>
      <c r="K15" s="15">
        <f t="shared" si="2"/>
        <v>274335.5</v>
      </c>
      <c r="L15" s="15">
        <f t="shared" si="2"/>
        <v>391286.5</v>
      </c>
      <c r="M15" s="15">
        <f t="shared" si="2"/>
        <v>282301.8</v>
      </c>
      <c r="N15" s="15">
        <f>N16+N17+N18+N19</f>
        <v>40000</v>
      </c>
      <c r="O15" s="22"/>
    </row>
    <row r="16" spans="1:16" ht="31.5" customHeight="1" x14ac:dyDescent="0.35">
      <c r="A16" s="39">
        <v>8</v>
      </c>
      <c r="B16" s="6" t="s">
        <v>5</v>
      </c>
      <c r="C16" s="11"/>
      <c r="D16" s="11"/>
      <c r="E16" s="11"/>
      <c r="F16" s="11"/>
      <c r="G16" s="11"/>
      <c r="H16" s="15">
        <f t="shared" ref="H16:M19" si="3">H22</f>
        <v>0</v>
      </c>
      <c r="I16" s="15">
        <f t="shared" si="3"/>
        <v>0</v>
      </c>
      <c r="J16" s="15"/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>N22</f>
        <v>0</v>
      </c>
      <c r="O16" s="22"/>
    </row>
    <row r="17" spans="1:15" ht="21.6" x14ac:dyDescent="0.35">
      <c r="A17" s="39">
        <v>9</v>
      </c>
      <c r="B17" s="6" t="s">
        <v>4</v>
      </c>
      <c r="C17" s="11"/>
      <c r="D17" s="11"/>
      <c r="E17" s="11"/>
      <c r="F17" s="11"/>
      <c r="G17" s="11"/>
      <c r="H17" s="15">
        <f>H23+H35+H41+H53+H59+H65+H71+H77+H83+H89+H101+H107+H113+H119+H95</f>
        <v>976492</v>
      </c>
      <c r="I17" s="15">
        <f>I23+I29+I35+I41+I47+I53+I59+I65+I71+I77+I83+I89+I101+I107+I113+I119+I95</f>
        <v>77770</v>
      </c>
      <c r="J17" s="15"/>
      <c r="K17" s="15">
        <f>K23+K29+K35+K41+K47+K53+K59+K65+K71+K77+K83+K89+K101+K107+K113+K95+K119</f>
        <v>222999</v>
      </c>
      <c r="L17" s="15">
        <f>L23+L29+L35+L41+L47+L53+L59+L65+L71+L77+L83+L89+L101+L107+L113</f>
        <v>369537</v>
      </c>
      <c r="M17" s="15">
        <f>M23+M29+M35+M41+M47+M53+M59+M65+M71+M77+M83+M89+M101+M107+M113</f>
        <v>268186</v>
      </c>
      <c r="N17" s="15">
        <f>N23+N29+N35+N41+N47+N53+N59+N65+N71+N77+N83+N89+N101+N107+N113</f>
        <v>38000</v>
      </c>
      <c r="O17" s="22"/>
    </row>
    <row r="18" spans="1:15" ht="22.5" customHeight="1" x14ac:dyDescent="0.35">
      <c r="A18" s="39">
        <v>10</v>
      </c>
      <c r="B18" s="6" t="s">
        <v>9</v>
      </c>
      <c r="C18" s="11"/>
      <c r="D18" s="11"/>
      <c r="E18" s="11"/>
      <c r="F18" s="11"/>
      <c r="G18" s="11"/>
      <c r="H18" s="15">
        <f>H24+H36+H42+H54+H60+H66+H72+H78+H84+H90+H102+H108+H114+H120+H132+H96+H126+H138+H144</f>
        <v>117734.70000000001</v>
      </c>
      <c r="I18" s="15">
        <f>I24+I30+I36+I48+I54+I42+I60+I66+I72+I78+I84+I90+I102+I108+I114+I120+I132+I96+I138+I144</f>
        <v>28532.9</v>
      </c>
      <c r="J18" s="15"/>
      <c r="K18" s="15">
        <f>K24+K30+K36+K48+K54+K42+K60+K66+K72+K78+K84+K90+K102+K108+K114+K96+K120+K126</f>
        <v>51336.5</v>
      </c>
      <c r="L18" s="15">
        <f>L24+L30+L36+L48+L54+L42+L60+L66+L72+L78+L84+L90+L102+L108+L114</f>
        <v>21749.5</v>
      </c>
      <c r="M18" s="15">
        <f>M24+M30+M36+M48+M54+M42+M60+M66+M72+M78+M84+M90+M102+M108+M114</f>
        <v>14115.8</v>
      </c>
      <c r="N18" s="15">
        <f>N24+N30+N36+N48+N54+N42+N60+N66+N72+N78+N84+N90+N102+N108+N114</f>
        <v>2000</v>
      </c>
      <c r="O18" s="22"/>
    </row>
    <row r="19" spans="1:15" ht="27" customHeight="1" x14ac:dyDescent="0.35">
      <c r="A19" s="39">
        <v>11</v>
      </c>
      <c r="B19" s="6" t="s">
        <v>10</v>
      </c>
      <c r="C19" s="11"/>
      <c r="D19" s="11"/>
      <c r="E19" s="11"/>
      <c r="F19" s="11"/>
      <c r="G19" s="11"/>
      <c r="H19" s="15">
        <f t="shared" si="3"/>
        <v>0</v>
      </c>
      <c r="I19" s="15">
        <f t="shared" si="3"/>
        <v>0</v>
      </c>
      <c r="J19" s="15"/>
      <c r="K19" s="15">
        <f t="shared" si="3"/>
        <v>0</v>
      </c>
      <c r="L19" s="15">
        <f t="shared" si="3"/>
        <v>0</v>
      </c>
      <c r="M19" s="15">
        <f t="shared" si="3"/>
        <v>0</v>
      </c>
      <c r="N19" s="15">
        <f>N25</f>
        <v>0</v>
      </c>
      <c r="O19" s="22"/>
    </row>
    <row r="20" spans="1:15" ht="118.2" customHeight="1" x14ac:dyDescent="0.35">
      <c r="A20" s="39">
        <v>12</v>
      </c>
      <c r="B20" s="54" t="s">
        <v>62</v>
      </c>
      <c r="C20" s="7" t="s">
        <v>35</v>
      </c>
      <c r="D20" s="8">
        <f>H21</f>
        <v>172998.7</v>
      </c>
      <c r="E20" s="9"/>
      <c r="F20" s="10">
        <v>2023</v>
      </c>
      <c r="G20" s="10">
        <v>2025</v>
      </c>
      <c r="H20" s="34"/>
      <c r="I20" s="34"/>
      <c r="J20" s="34"/>
      <c r="K20" s="34"/>
      <c r="L20" s="34"/>
      <c r="M20" s="34"/>
      <c r="N20" s="37"/>
      <c r="O20" s="22"/>
    </row>
    <row r="21" spans="1:15" ht="43.2" x14ac:dyDescent="0.35">
      <c r="A21" s="39">
        <v>13</v>
      </c>
      <c r="B21" s="6" t="s">
        <v>8</v>
      </c>
      <c r="C21" s="6"/>
      <c r="D21" s="45"/>
      <c r="E21" s="9"/>
      <c r="F21" s="9"/>
      <c r="G21" s="9"/>
      <c r="H21" s="42">
        <f>SUM(I21:N21)</f>
        <v>172998.7</v>
      </c>
      <c r="I21" s="41">
        <f t="shared" ref="I21:M21" si="4">I22+I23+I24+I25</f>
        <v>2998.7</v>
      </c>
      <c r="J21" s="41"/>
      <c r="K21" s="41">
        <f t="shared" si="4"/>
        <v>90000</v>
      </c>
      <c r="L21" s="41">
        <f t="shared" si="4"/>
        <v>80000</v>
      </c>
      <c r="M21" s="41">
        <f t="shared" si="4"/>
        <v>0</v>
      </c>
      <c r="N21" s="42">
        <f>N22+N23+N24+N25</f>
        <v>0</v>
      </c>
      <c r="O21" s="22"/>
    </row>
    <row r="22" spans="1:15" ht="31.5" customHeight="1" x14ac:dyDescent="0.35">
      <c r="A22" s="39">
        <v>14</v>
      </c>
      <c r="B22" s="6" t="s">
        <v>5</v>
      </c>
      <c r="C22" s="6"/>
      <c r="D22" s="9"/>
      <c r="E22" s="9"/>
      <c r="F22" s="9"/>
      <c r="G22" s="9"/>
      <c r="H22" s="42">
        <f>SUM(I22:N22)</f>
        <v>0</v>
      </c>
      <c r="I22" s="41">
        <v>0</v>
      </c>
      <c r="J22" s="41"/>
      <c r="K22" s="41">
        <v>0</v>
      </c>
      <c r="L22" s="41">
        <v>0</v>
      </c>
      <c r="M22" s="41">
        <v>0</v>
      </c>
      <c r="N22" s="42">
        <v>0</v>
      </c>
      <c r="O22" s="22"/>
    </row>
    <row r="23" spans="1:15" ht="25.2" customHeight="1" x14ac:dyDescent="0.35">
      <c r="A23" s="39">
        <v>15</v>
      </c>
      <c r="B23" s="6" t="s">
        <v>4</v>
      </c>
      <c r="C23" s="6"/>
      <c r="D23" s="9"/>
      <c r="E23" s="9"/>
      <c r="F23" s="9"/>
      <c r="G23" s="9"/>
      <c r="H23" s="42">
        <f>SUM(I23:N23)</f>
        <v>161500</v>
      </c>
      <c r="I23" s="41">
        <v>0</v>
      </c>
      <c r="J23" s="41"/>
      <c r="K23" s="41">
        <v>85500</v>
      </c>
      <c r="L23" s="41">
        <v>76000</v>
      </c>
      <c r="M23" s="41">
        <v>0</v>
      </c>
      <c r="N23" s="42">
        <v>0</v>
      </c>
      <c r="O23" s="22"/>
    </row>
    <row r="24" spans="1:15" ht="21.6" x14ac:dyDescent="0.35">
      <c r="A24" s="39">
        <v>16</v>
      </c>
      <c r="B24" s="6" t="s">
        <v>9</v>
      </c>
      <c r="C24" s="6"/>
      <c r="D24" s="9"/>
      <c r="E24" s="9"/>
      <c r="F24" s="9"/>
      <c r="G24" s="9"/>
      <c r="H24" s="42">
        <f>SUM(I24:N24)</f>
        <v>11498.7</v>
      </c>
      <c r="I24" s="41">
        <v>2998.7</v>
      </c>
      <c r="J24" s="41"/>
      <c r="K24" s="41">
        <v>4500</v>
      </c>
      <c r="L24" s="41">
        <v>4000</v>
      </c>
      <c r="M24" s="41">
        <v>0</v>
      </c>
      <c r="N24" s="42">
        <v>0</v>
      </c>
      <c r="O24" s="22"/>
    </row>
    <row r="25" spans="1:15" ht="24" customHeight="1" x14ac:dyDescent="0.35">
      <c r="A25" s="39">
        <v>17</v>
      </c>
      <c r="B25" s="6" t="s">
        <v>10</v>
      </c>
      <c r="C25" s="6"/>
      <c r="D25" s="9"/>
      <c r="E25" s="9"/>
      <c r="F25" s="9"/>
      <c r="G25" s="9"/>
      <c r="H25" s="42">
        <f>SUM(I25:N25)</f>
        <v>0</v>
      </c>
      <c r="I25" s="41">
        <v>0</v>
      </c>
      <c r="J25" s="41"/>
      <c r="K25" s="41">
        <v>0</v>
      </c>
      <c r="L25" s="41">
        <v>0</v>
      </c>
      <c r="M25" s="41">
        <v>0</v>
      </c>
      <c r="N25" s="42">
        <v>0</v>
      </c>
      <c r="O25" s="22"/>
    </row>
    <row r="26" spans="1:15" ht="88.2" hidden="1" customHeight="1" x14ac:dyDescent="0.35">
      <c r="A26" s="39">
        <v>18</v>
      </c>
      <c r="B26" s="54"/>
      <c r="C26" s="7"/>
      <c r="D26" s="8"/>
      <c r="E26" s="9"/>
      <c r="F26" s="10"/>
      <c r="G26" s="10"/>
      <c r="H26" s="34"/>
      <c r="I26" s="34"/>
      <c r="J26" s="34"/>
      <c r="K26" s="34"/>
      <c r="L26" s="34"/>
      <c r="M26" s="34"/>
      <c r="N26" s="37"/>
      <c r="O26" s="22"/>
    </row>
    <row r="27" spans="1:15" ht="21.6" hidden="1" x14ac:dyDescent="0.35">
      <c r="A27" s="39">
        <v>19</v>
      </c>
      <c r="B27" s="6"/>
      <c r="C27" s="47"/>
      <c r="D27" s="9"/>
      <c r="E27" s="9"/>
      <c r="F27" s="9"/>
      <c r="G27" s="9"/>
      <c r="H27" s="4"/>
      <c r="I27" s="4"/>
      <c r="J27" s="4"/>
      <c r="K27" s="4"/>
      <c r="L27" s="4"/>
      <c r="M27" s="4"/>
      <c r="N27" s="12"/>
      <c r="O27" s="22"/>
    </row>
    <row r="28" spans="1:15" ht="21.6" hidden="1" x14ac:dyDescent="0.35">
      <c r="A28" s="39">
        <v>20</v>
      </c>
      <c r="B28" s="6"/>
      <c r="C28" s="47"/>
      <c r="D28" s="9"/>
      <c r="E28" s="9"/>
      <c r="F28" s="9"/>
      <c r="G28" s="9"/>
      <c r="H28" s="4"/>
      <c r="I28" s="4"/>
      <c r="J28" s="4"/>
      <c r="K28" s="4"/>
      <c r="L28" s="4"/>
      <c r="M28" s="4"/>
      <c r="N28" s="12"/>
      <c r="O28" s="22"/>
    </row>
    <row r="29" spans="1:15" ht="21.6" hidden="1" x14ac:dyDescent="0.35">
      <c r="A29" s="39">
        <v>21</v>
      </c>
      <c r="B29" s="6"/>
      <c r="C29" s="47"/>
      <c r="D29" s="9"/>
      <c r="E29" s="9"/>
      <c r="F29" s="9"/>
      <c r="G29" s="9"/>
      <c r="H29" s="4"/>
      <c r="I29" s="4"/>
      <c r="J29" s="4"/>
      <c r="K29" s="4"/>
      <c r="L29" s="4"/>
      <c r="M29" s="4"/>
      <c r="N29" s="12"/>
      <c r="O29" s="22"/>
    </row>
    <row r="30" spans="1:15" ht="21.6" hidden="1" x14ac:dyDescent="0.35">
      <c r="A30" s="39">
        <v>22</v>
      </c>
      <c r="B30" s="6"/>
      <c r="C30" s="47"/>
      <c r="D30" s="9"/>
      <c r="E30" s="9"/>
      <c r="F30" s="9"/>
      <c r="G30" s="9"/>
      <c r="H30" s="4"/>
      <c r="I30" s="4"/>
      <c r="J30" s="4"/>
      <c r="K30" s="4"/>
      <c r="L30" s="4"/>
      <c r="M30" s="4"/>
      <c r="N30" s="12"/>
      <c r="O30" s="22"/>
    </row>
    <row r="31" spans="1:15" ht="25.2" hidden="1" customHeight="1" x14ac:dyDescent="0.35">
      <c r="A31" s="39">
        <v>23</v>
      </c>
      <c r="B31" s="6"/>
      <c r="C31" s="47"/>
      <c r="D31" s="9"/>
      <c r="E31" s="9"/>
      <c r="F31" s="9"/>
      <c r="G31" s="9"/>
      <c r="H31" s="4"/>
      <c r="I31" s="4"/>
      <c r="J31" s="4"/>
      <c r="K31" s="4"/>
      <c r="L31" s="4"/>
      <c r="M31" s="4"/>
      <c r="N31" s="12"/>
      <c r="O31" s="22"/>
    </row>
    <row r="32" spans="1:15" ht="97.2" customHeight="1" x14ac:dyDescent="0.35">
      <c r="A32" s="39">
        <v>18</v>
      </c>
      <c r="B32" s="6" t="s">
        <v>61</v>
      </c>
      <c r="C32" s="7" t="s">
        <v>23</v>
      </c>
      <c r="D32" s="8">
        <f>H33</f>
        <v>151059.79999999999</v>
      </c>
      <c r="E32" s="9"/>
      <c r="F32" s="10">
        <v>2023</v>
      </c>
      <c r="G32" s="10">
        <v>2024</v>
      </c>
      <c r="H32" s="34"/>
      <c r="I32" s="34"/>
      <c r="J32" s="34"/>
      <c r="K32" s="34"/>
      <c r="L32" s="34"/>
      <c r="M32" s="34"/>
      <c r="N32" s="37"/>
      <c r="O32" s="22"/>
    </row>
    <row r="33" spans="1:20" ht="43.8" x14ac:dyDescent="0.4">
      <c r="A33" s="39">
        <v>19</v>
      </c>
      <c r="B33" s="6" t="s">
        <v>21</v>
      </c>
      <c r="C33" s="47"/>
      <c r="D33" s="9"/>
      <c r="E33" s="9"/>
      <c r="F33" s="9"/>
      <c r="G33" s="9"/>
      <c r="H33" s="4">
        <f>SUM(H35:H36)</f>
        <v>151059.79999999999</v>
      </c>
      <c r="I33" s="4">
        <f>SUM(I34:I37)</f>
        <v>74323.8</v>
      </c>
      <c r="J33" s="4"/>
      <c r="K33" s="4">
        <f t="shared" ref="K33" si="5">SUM(K34:K37)</f>
        <v>76736</v>
      </c>
      <c r="L33" s="4">
        <v>0</v>
      </c>
      <c r="M33" s="4">
        <v>0</v>
      </c>
      <c r="N33" s="4">
        <v>0</v>
      </c>
      <c r="O33" s="40"/>
    </row>
    <row r="34" spans="1:20" ht="21.6" x14ac:dyDescent="0.35">
      <c r="A34" s="39">
        <v>20</v>
      </c>
      <c r="B34" s="6" t="s">
        <v>5</v>
      </c>
      <c r="C34" s="47"/>
      <c r="D34" s="9"/>
      <c r="E34" s="9"/>
      <c r="F34" s="9"/>
      <c r="G34" s="9"/>
      <c r="H34" s="4">
        <f>SUM(I34:N34)</f>
        <v>0</v>
      </c>
      <c r="I34" s="4">
        <v>0</v>
      </c>
      <c r="J34" s="4"/>
      <c r="K34" s="4">
        <v>0</v>
      </c>
      <c r="L34" s="4">
        <v>0</v>
      </c>
      <c r="M34" s="4">
        <v>0</v>
      </c>
      <c r="N34" s="4">
        <v>0</v>
      </c>
      <c r="O34" s="22"/>
    </row>
    <row r="35" spans="1:20" ht="21.6" x14ac:dyDescent="0.35">
      <c r="A35" s="39">
        <v>21</v>
      </c>
      <c r="B35" s="6" t="s">
        <v>4</v>
      </c>
      <c r="C35" s="47"/>
      <c r="D35" s="9"/>
      <c r="E35" s="9"/>
      <c r="F35" s="9"/>
      <c r="G35" s="9"/>
      <c r="H35" s="4">
        <f>K35+I35</f>
        <v>143506</v>
      </c>
      <c r="I35" s="4">
        <v>70607</v>
      </c>
      <c r="J35" s="4"/>
      <c r="K35" s="4">
        <v>72899</v>
      </c>
      <c r="L35" s="4">
        <v>0</v>
      </c>
      <c r="M35" s="4">
        <v>0</v>
      </c>
      <c r="N35" s="4">
        <v>0</v>
      </c>
      <c r="O35" s="22"/>
    </row>
    <row r="36" spans="1:20" ht="21.6" x14ac:dyDescent="0.35">
      <c r="A36" s="39">
        <v>22</v>
      </c>
      <c r="B36" s="6" t="s">
        <v>9</v>
      </c>
      <c r="C36" s="47"/>
      <c r="D36" s="9"/>
      <c r="E36" s="9"/>
      <c r="F36" s="9"/>
      <c r="G36" s="9"/>
      <c r="H36" s="4">
        <f>K36+I36</f>
        <v>7553.8</v>
      </c>
      <c r="I36" s="4">
        <v>3716.8</v>
      </c>
      <c r="J36" s="4"/>
      <c r="K36" s="4">
        <v>3837</v>
      </c>
      <c r="L36" s="4">
        <v>0</v>
      </c>
      <c r="M36" s="4">
        <v>0</v>
      </c>
      <c r="N36" s="4">
        <v>0</v>
      </c>
      <c r="O36" s="22"/>
    </row>
    <row r="37" spans="1:20" s="16" customFormat="1" ht="24.6" customHeight="1" x14ac:dyDescent="0.35">
      <c r="A37" s="39">
        <v>23</v>
      </c>
      <c r="B37" s="6" t="s">
        <v>10</v>
      </c>
      <c r="C37" s="47"/>
      <c r="D37" s="9"/>
      <c r="E37" s="9"/>
      <c r="F37" s="9"/>
      <c r="G37" s="9"/>
      <c r="H37" s="4">
        <f>SUM(I37:N37)</f>
        <v>0</v>
      </c>
      <c r="I37" s="4">
        <v>0</v>
      </c>
      <c r="J37" s="4"/>
      <c r="K37" s="4">
        <v>0</v>
      </c>
      <c r="L37" s="4">
        <v>0</v>
      </c>
      <c r="M37" s="4">
        <v>0</v>
      </c>
      <c r="N37" s="4">
        <v>0</v>
      </c>
      <c r="O37" s="31"/>
    </row>
    <row r="38" spans="1:20" ht="111" customHeight="1" x14ac:dyDescent="0.35">
      <c r="A38" s="39">
        <v>24</v>
      </c>
      <c r="B38" s="6" t="s">
        <v>50</v>
      </c>
      <c r="C38" s="7" t="s">
        <v>25</v>
      </c>
      <c r="D38" s="36">
        <f>H42</f>
        <v>5537.3</v>
      </c>
      <c r="E38" s="9"/>
      <c r="F38" s="10">
        <v>2024</v>
      </c>
      <c r="G38" s="10">
        <v>2024</v>
      </c>
      <c r="H38" s="34"/>
      <c r="I38" s="34"/>
      <c r="J38" s="34"/>
      <c r="K38" s="34"/>
      <c r="L38" s="34"/>
      <c r="M38" s="34"/>
      <c r="N38" s="37"/>
      <c r="O38" s="22"/>
    </row>
    <row r="39" spans="1:20" ht="44.4" x14ac:dyDescent="0.45">
      <c r="A39" s="39">
        <v>25</v>
      </c>
      <c r="B39" s="6" t="s">
        <v>22</v>
      </c>
      <c r="C39" s="47"/>
      <c r="D39" s="9"/>
      <c r="E39" s="9"/>
      <c r="F39" s="9"/>
      <c r="G39" s="9"/>
      <c r="H39" s="4">
        <f>SUM(I39:N39)</f>
        <v>5537.3</v>
      </c>
      <c r="I39" s="4">
        <f>SUM(I40:I43)</f>
        <v>0</v>
      </c>
      <c r="J39" s="4"/>
      <c r="K39" s="4">
        <f t="shared" ref="K39:M39" si="6">SUM(K40:K43)</f>
        <v>5537.3</v>
      </c>
      <c r="L39" s="4">
        <f t="shared" si="6"/>
        <v>0</v>
      </c>
      <c r="M39" s="4">
        <f t="shared" si="6"/>
        <v>0</v>
      </c>
      <c r="N39" s="42">
        <f>SUM(N40:N43)</f>
        <v>0</v>
      </c>
      <c r="O39" s="22"/>
      <c r="P39" s="24"/>
      <c r="Q39" s="24"/>
      <c r="R39" s="24"/>
      <c r="S39" s="24"/>
      <c r="T39" s="24"/>
    </row>
    <row r="40" spans="1:20" ht="27.75" customHeight="1" x14ac:dyDescent="0.35">
      <c r="A40" s="39">
        <v>26</v>
      </c>
      <c r="B40" s="6" t="s">
        <v>5</v>
      </c>
      <c r="C40" s="47"/>
      <c r="D40" s="9"/>
      <c r="E40" s="9"/>
      <c r="F40" s="9"/>
      <c r="G40" s="9"/>
      <c r="H40" s="4">
        <f>SUM(I40:N40)</f>
        <v>0</v>
      </c>
      <c r="I40" s="4">
        <v>0</v>
      </c>
      <c r="J40" s="4"/>
      <c r="K40" s="4">
        <v>0</v>
      </c>
      <c r="L40" s="4">
        <v>0</v>
      </c>
      <c r="M40" s="4">
        <v>0</v>
      </c>
      <c r="N40" s="42">
        <v>0</v>
      </c>
      <c r="O40" s="22"/>
    </row>
    <row r="41" spans="1:20" ht="21.6" x14ac:dyDescent="0.35">
      <c r="A41" s="39">
        <v>27</v>
      </c>
      <c r="B41" s="6" t="s">
        <v>4</v>
      </c>
      <c r="C41" s="47"/>
      <c r="D41" s="9"/>
      <c r="E41" s="9"/>
      <c r="F41" s="9"/>
      <c r="G41" s="9"/>
      <c r="H41" s="4">
        <f>SUM(I41:N41)</f>
        <v>0</v>
      </c>
      <c r="I41" s="4">
        <v>0</v>
      </c>
      <c r="J41" s="4"/>
      <c r="K41" s="4">
        <v>0</v>
      </c>
      <c r="L41" s="4">
        <v>0</v>
      </c>
      <c r="M41" s="4">
        <v>0</v>
      </c>
      <c r="N41" s="42">
        <v>0</v>
      </c>
      <c r="O41" s="22"/>
    </row>
    <row r="42" spans="1:20" ht="21.6" x14ac:dyDescent="0.35">
      <c r="A42" s="39">
        <v>28</v>
      </c>
      <c r="B42" s="6" t="s">
        <v>9</v>
      </c>
      <c r="C42" s="47"/>
      <c r="D42" s="9"/>
      <c r="E42" s="9"/>
      <c r="F42" s="9"/>
      <c r="G42" s="9"/>
      <c r="H42" s="4">
        <f>SUM(I42:N42)</f>
        <v>5537.3</v>
      </c>
      <c r="I42" s="4">
        <v>0</v>
      </c>
      <c r="J42" s="4"/>
      <c r="K42" s="4">
        <v>5537.3</v>
      </c>
      <c r="L42" s="4">
        <v>0</v>
      </c>
      <c r="M42" s="4">
        <v>0</v>
      </c>
      <c r="N42" s="42">
        <v>0</v>
      </c>
      <c r="O42" s="22"/>
    </row>
    <row r="43" spans="1:20" ht="25.2" customHeight="1" x14ac:dyDescent="0.35">
      <c r="A43" s="39">
        <v>29</v>
      </c>
      <c r="B43" s="6" t="s">
        <v>10</v>
      </c>
      <c r="C43" s="47"/>
      <c r="D43" s="9"/>
      <c r="E43" s="9"/>
      <c r="F43" s="9"/>
      <c r="G43" s="9"/>
      <c r="H43" s="4">
        <f>SUM(I43:N43)</f>
        <v>0</v>
      </c>
      <c r="I43" s="4">
        <v>0</v>
      </c>
      <c r="J43" s="4"/>
      <c r="K43" s="4">
        <v>0</v>
      </c>
      <c r="L43" s="4">
        <v>0</v>
      </c>
      <c r="M43" s="4">
        <v>0</v>
      </c>
      <c r="N43" s="42">
        <v>0</v>
      </c>
      <c r="O43" s="22"/>
    </row>
    <row r="44" spans="1:20" ht="92.4" hidden="1" customHeight="1" x14ac:dyDescent="0.35">
      <c r="A44" s="39">
        <v>30</v>
      </c>
      <c r="B44" s="6"/>
      <c r="C44" s="7"/>
      <c r="D44" s="8"/>
      <c r="E44" s="9"/>
      <c r="F44" s="10"/>
      <c r="G44" s="10"/>
      <c r="H44" s="4"/>
      <c r="I44" s="4"/>
      <c r="J44" s="4"/>
      <c r="K44" s="4"/>
      <c r="L44" s="4"/>
      <c r="M44" s="4"/>
      <c r="N44" s="12"/>
      <c r="O44" s="22"/>
    </row>
    <row r="45" spans="1:20" ht="21.6" hidden="1" x14ac:dyDescent="0.35">
      <c r="A45" s="39">
        <v>31</v>
      </c>
      <c r="B45" s="6"/>
      <c r="C45" s="47"/>
      <c r="D45" s="9"/>
      <c r="E45" s="9"/>
      <c r="F45" s="9"/>
      <c r="G45" s="9"/>
      <c r="H45" s="4"/>
      <c r="I45" s="4"/>
      <c r="J45" s="4"/>
      <c r="K45" s="4"/>
      <c r="L45" s="4"/>
      <c r="M45" s="4"/>
      <c r="N45" s="4"/>
      <c r="O45" s="22"/>
    </row>
    <row r="46" spans="1:20" ht="27" hidden="1" customHeight="1" x14ac:dyDescent="0.35">
      <c r="A46" s="39">
        <v>32</v>
      </c>
      <c r="B46" s="6"/>
      <c r="C46" s="47"/>
      <c r="D46" s="9"/>
      <c r="E46" s="9"/>
      <c r="F46" s="9"/>
      <c r="G46" s="9"/>
      <c r="H46" s="4"/>
      <c r="I46" s="4"/>
      <c r="J46" s="4"/>
      <c r="K46" s="4"/>
      <c r="L46" s="4"/>
      <c r="M46" s="4"/>
      <c r="N46" s="4"/>
      <c r="O46" s="22"/>
    </row>
    <row r="47" spans="1:20" ht="21.6" hidden="1" x14ac:dyDescent="0.35">
      <c r="A47" s="39">
        <v>33</v>
      </c>
      <c r="B47" s="6"/>
      <c r="C47" s="47"/>
      <c r="D47" s="9"/>
      <c r="E47" s="9"/>
      <c r="F47" s="9"/>
      <c r="G47" s="9"/>
      <c r="H47" s="4"/>
      <c r="I47" s="4"/>
      <c r="J47" s="4"/>
      <c r="K47" s="4"/>
      <c r="L47" s="4"/>
      <c r="M47" s="4"/>
      <c r="N47" s="4"/>
      <c r="O47" s="22"/>
    </row>
    <row r="48" spans="1:20" ht="21.6" hidden="1" x14ac:dyDescent="0.35">
      <c r="A48" s="39">
        <v>34</v>
      </c>
      <c r="B48" s="6"/>
      <c r="C48" s="47"/>
      <c r="D48" s="9"/>
      <c r="E48" s="9"/>
      <c r="F48" s="9"/>
      <c r="G48" s="9"/>
      <c r="H48" s="4"/>
      <c r="I48" s="4"/>
      <c r="J48" s="4"/>
      <c r="K48" s="4"/>
      <c r="L48" s="4"/>
      <c r="M48" s="4"/>
      <c r="N48" s="4"/>
      <c r="O48" s="22"/>
    </row>
    <row r="49" spans="1:15" ht="21.6" hidden="1" x14ac:dyDescent="0.35">
      <c r="A49" s="39">
        <v>35</v>
      </c>
      <c r="B49" s="6"/>
      <c r="C49" s="47"/>
      <c r="D49" s="9"/>
      <c r="E49" s="9"/>
      <c r="F49" s="9"/>
      <c r="G49" s="9"/>
      <c r="H49" s="4"/>
      <c r="I49" s="4"/>
      <c r="J49" s="4"/>
      <c r="K49" s="4"/>
      <c r="L49" s="4"/>
      <c r="M49" s="4"/>
      <c r="N49" s="4"/>
      <c r="O49" s="22"/>
    </row>
    <row r="50" spans="1:15" ht="89.4" customHeight="1" x14ac:dyDescent="0.35">
      <c r="A50" s="39">
        <v>30</v>
      </c>
      <c r="B50" s="6" t="s">
        <v>51</v>
      </c>
      <c r="C50" s="7" t="s">
        <v>25</v>
      </c>
      <c r="D50" s="8">
        <f>H54</f>
        <v>1983.4</v>
      </c>
      <c r="E50" s="9"/>
      <c r="F50" s="10">
        <v>2024</v>
      </c>
      <c r="G50" s="10">
        <v>2024</v>
      </c>
      <c r="H50" s="4"/>
      <c r="I50" s="4"/>
      <c r="J50" s="4"/>
      <c r="K50" s="4"/>
      <c r="L50" s="4"/>
      <c r="M50" s="4"/>
      <c r="N50" s="12"/>
      <c r="O50" s="22"/>
    </row>
    <row r="51" spans="1:15" ht="43.2" x14ac:dyDescent="0.35">
      <c r="A51" s="39">
        <v>31</v>
      </c>
      <c r="B51" s="6" t="s">
        <v>26</v>
      </c>
      <c r="C51" s="47"/>
      <c r="D51" s="9"/>
      <c r="E51" s="9"/>
      <c r="F51" s="9"/>
      <c r="G51" s="9"/>
      <c r="H51" s="4">
        <f>SUM(I51:N51)</f>
        <v>1983.4</v>
      </c>
      <c r="I51" s="4">
        <f>I54</f>
        <v>0</v>
      </c>
      <c r="J51" s="4"/>
      <c r="K51" s="4">
        <f t="shared" ref="K51:N52" si="7">K52+K53+K54</f>
        <v>1983.4</v>
      </c>
      <c r="L51" s="4">
        <f t="shared" si="7"/>
        <v>0</v>
      </c>
      <c r="M51" s="4">
        <f t="shared" si="7"/>
        <v>0</v>
      </c>
      <c r="N51" s="12">
        <f t="shared" si="7"/>
        <v>0</v>
      </c>
      <c r="O51" s="22"/>
    </row>
    <row r="52" spans="1:15" ht="27.75" customHeight="1" x14ac:dyDescent="0.35">
      <c r="A52" s="39">
        <v>32</v>
      </c>
      <c r="B52" s="6" t="s">
        <v>5</v>
      </c>
      <c r="C52" s="47"/>
      <c r="D52" s="9"/>
      <c r="E52" s="9"/>
      <c r="F52" s="9"/>
      <c r="G52" s="9"/>
      <c r="H52" s="4">
        <f>SUM(I52:N52)</f>
        <v>0</v>
      </c>
      <c r="I52" s="4">
        <v>0</v>
      </c>
      <c r="J52" s="4"/>
      <c r="K52" s="4">
        <v>0</v>
      </c>
      <c r="L52" s="4">
        <f t="shared" si="7"/>
        <v>0</v>
      </c>
      <c r="M52" s="4">
        <v>0</v>
      </c>
      <c r="N52" s="12">
        <v>0</v>
      </c>
      <c r="O52" s="22"/>
    </row>
    <row r="53" spans="1:15" ht="21.6" x14ac:dyDescent="0.35">
      <c r="A53" s="39">
        <v>33</v>
      </c>
      <c r="B53" s="6" t="s">
        <v>4</v>
      </c>
      <c r="C53" s="47"/>
      <c r="D53" s="9"/>
      <c r="E53" s="9"/>
      <c r="F53" s="9"/>
      <c r="G53" s="9"/>
      <c r="H53" s="4">
        <f>SUM(I53:N53)</f>
        <v>0</v>
      </c>
      <c r="I53" s="4">
        <v>0</v>
      </c>
      <c r="J53" s="4"/>
      <c r="K53" s="4">
        <v>0</v>
      </c>
      <c r="L53" s="4">
        <v>0</v>
      </c>
      <c r="M53" s="4">
        <v>0</v>
      </c>
      <c r="N53" s="12">
        <v>0</v>
      </c>
      <c r="O53" s="22"/>
    </row>
    <row r="54" spans="1:15" ht="21.6" x14ac:dyDescent="0.35">
      <c r="A54" s="39">
        <v>34</v>
      </c>
      <c r="B54" s="6" t="s">
        <v>9</v>
      </c>
      <c r="C54" s="47"/>
      <c r="D54" s="9"/>
      <c r="E54" s="9"/>
      <c r="F54" s="9"/>
      <c r="G54" s="9"/>
      <c r="H54" s="4">
        <f>SUM(I54:N54)</f>
        <v>1983.4</v>
      </c>
      <c r="I54" s="4">
        <v>0</v>
      </c>
      <c r="J54" s="4"/>
      <c r="K54" s="4">
        <v>1983.4</v>
      </c>
      <c r="L54" s="4">
        <v>0</v>
      </c>
      <c r="M54" s="4">
        <v>0</v>
      </c>
      <c r="N54" s="12">
        <v>0</v>
      </c>
      <c r="O54" s="22"/>
    </row>
    <row r="55" spans="1:15" ht="22.8" customHeight="1" x14ac:dyDescent="0.35">
      <c r="A55" s="39">
        <v>35</v>
      </c>
      <c r="B55" s="6" t="s">
        <v>10</v>
      </c>
      <c r="C55" s="47"/>
      <c r="D55" s="9"/>
      <c r="E55" s="9"/>
      <c r="F55" s="9"/>
      <c r="G55" s="9"/>
      <c r="H55" s="4">
        <f>SUM(I55:N55)</f>
        <v>0</v>
      </c>
      <c r="I55" s="4">
        <v>0</v>
      </c>
      <c r="J55" s="4"/>
      <c r="K55" s="4">
        <v>0</v>
      </c>
      <c r="L55" s="4">
        <v>0</v>
      </c>
      <c r="M55" s="4">
        <v>0</v>
      </c>
      <c r="N55" s="12">
        <v>0</v>
      </c>
      <c r="O55" s="22"/>
    </row>
    <row r="56" spans="1:15" ht="172.8" customHeight="1" x14ac:dyDescent="0.35">
      <c r="A56" s="39">
        <v>36</v>
      </c>
      <c r="B56" s="6" t="s">
        <v>60</v>
      </c>
      <c r="C56" s="7" t="s">
        <v>25</v>
      </c>
      <c r="D56" s="8">
        <f>H57</f>
        <v>5300</v>
      </c>
      <c r="E56" s="9"/>
      <c r="F56" s="10">
        <v>2024</v>
      </c>
      <c r="G56" s="10">
        <v>2025</v>
      </c>
      <c r="H56" s="4"/>
      <c r="I56" s="4"/>
      <c r="J56" s="4"/>
      <c r="K56" s="4"/>
      <c r="L56" s="4"/>
      <c r="M56" s="4"/>
      <c r="N56" s="12"/>
      <c r="O56" s="22"/>
    </row>
    <row r="57" spans="1:15" ht="43.2" x14ac:dyDescent="0.35">
      <c r="A57" s="39">
        <v>37</v>
      </c>
      <c r="B57" s="6" t="s">
        <v>36</v>
      </c>
      <c r="C57" s="47"/>
      <c r="D57" s="9"/>
      <c r="E57" s="9"/>
      <c r="F57" s="9"/>
      <c r="G57" s="9"/>
      <c r="H57" s="4">
        <f>I57+K57+L57+M57+N57</f>
        <v>5300</v>
      </c>
      <c r="I57" s="4">
        <f>I58+I59+I60</f>
        <v>0</v>
      </c>
      <c r="J57" s="4"/>
      <c r="K57" s="4">
        <f t="shared" ref="K57:L57" si="8">SUM(K58:K61)</f>
        <v>3000</v>
      </c>
      <c r="L57" s="4">
        <f t="shared" si="8"/>
        <v>2300</v>
      </c>
      <c r="M57" s="13">
        <f t="shared" ref="M57:N57" si="9">SUM(M58:M61)</f>
        <v>0</v>
      </c>
      <c r="N57" s="12">
        <f t="shared" si="9"/>
        <v>0</v>
      </c>
      <c r="O57" s="22"/>
    </row>
    <row r="58" spans="1:15" ht="29.25" customHeight="1" x14ac:dyDescent="0.35">
      <c r="A58" s="39">
        <v>38</v>
      </c>
      <c r="B58" s="6" t="s">
        <v>5</v>
      </c>
      <c r="C58" s="47"/>
      <c r="D58" s="9"/>
      <c r="E58" s="9"/>
      <c r="F58" s="9"/>
      <c r="G58" s="9"/>
      <c r="H58" s="4">
        <f t="shared" ref="H58:H61" si="10">I58+K58+L58+M58+N58</f>
        <v>0</v>
      </c>
      <c r="I58" s="4">
        <f t="shared" ref="I58:N59" si="11">SUM(J58:N58)</f>
        <v>0</v>
      </c>
      <c r="J58" s="4"/>
      <c r="K58" s="4">
        <f t="shared" si="11"/>
        <v>0</v>
      </c>
      <c r="L58" s="4">
        <f t="shared" si="11"/>
        <v>0</v>
      </c>
      <c r="M58" s="13">
        <f t="shared" si="11"/>
        <v>0</v>
      </c>
      <c r="N58" s="12">
        <f t="shared" si="11"/>
        <v>0</v>
      </c>
      <c r="O58" s="22"/>
    </row>
    <row r="59" spans="1:15" ht="22.5" customHeight="1" x14ac:dyDescent="0.35">
      <c r="A59" s="39">
        <v>39</v>
      </c>
      <c r="B59" s="6" t="s">
        <v>4</v>
      </c>
      <c r="C59" s="47"/>
      <c r="D59" s="9"/>
      <c r="E59" s="9"/>
      <c r="F59" s="9"/>
      <c r="G59" s="9"/>
      <c r="H59" s="4">
        <f t="shared" si="10"/>
        <v>0</v>
      </c>
      <c r="I59" s="4">
        <f t="shared" si="11"/>
        <v>0</v>
      </c>
      <c r="J59" s="4"/>
      <c r="K59" s="4">
        <f t="shared" si="11"/>
        <v>0</v>
      </c>
      <c r="L59" s="4">
        <f t="shared" si="11"/>
        <v>0</v>
      </c>
      <c r="M59" s="13">
        <f t="shared" si="11"/>
        <v>0</v>
      </c>
      <c r="N59" s="12">
        <f t="shared" si="11"/>
        <v>0</v>
      </c>
      <c r="O59" s="22"/>
    </row>
    <row r="60" spans="1:15" ht="24" customHeight="1" x14ac:dyDescent="0.35">
      <c r="A60" s="39">
        <v>40</v>
      </c>
      <c r="B60" s="6" t="s">
        <v>9</v>
      </c>
      <c r="C60" s="47"/>
      <c r="D60" s="9"/>
      <c r="E60" s="9"/>
      <c r="F60" s="9"/>
      <c r="G60" s="9"/>
      <c r="H60" s="4">
        <f t="shared" si="10"/>
        <v>5300</v>
      </c>
      <c r="I60" s="4">
        <v>0</v>
      </c>
      <c r="J60" s="4"/>
      <c r="K60" s="4">
        <v>3000</v>
      </c>
      <c r="L60" s="4">
        <v>2300</v>
      </c>
      <c r="M60" s="13">
        <f>SUM(N60:R60)</f>
        <v>0</v>
      </c>
      <c r="N60" s="12">
        <f>SUM(O60:S60)</f>
        <v>0</v>
      </c>
      <c r="O60" s="22"/>
    </row>
    <row r="61" spans="1:15" ht="25.2" customHeight="1" x14ac:dyDescent="0.35">
      <c r="A61" s="39">
        <v>41</v>
      </c>
      <c r="B61" s="6" t="s">
        <v>10</v>
      </c>
      <c r="C61" s="47"/>
      <c r="D61" s="9"/>
      <c r="E61" s="9"/>
      <c r="F61" s="9"/>
      <c r="G61" s="9"/>
      <c r="H61" s="4">
        <f t="shared" si="10"/>
        <v>0</v>
      </c>
      <c r="I61" s="4">
        <f>SUM(J61:N61)</f>
        <v>0</v>
      </c>
      <c r="J61" s="4"/>
      <c r="K61" s="4">
        <f>SUM(L61:P61)</f>
        <v>0</v>
      </c>
      <c r="L61" s="4">
        <f>SUM(M61:Q61)</f>
        <v>0</v>
      </c>
      <c r="M61" s="13">
        <f>SUM(N61:R61)</f>
        <v>0</v>
      </c>
      <c r="N61" s="12">
        <f>SUM(O61:S61)</f>
        <v>0</v>
      </c>
      <c r="O61" s="22"/>
    </row>
    <row r="62" spans="1:15" ht="135" customHeight="1" x14ac:dyDescent="0.35">
      <c r="A62" s="39">
        <v>42</v>
      </c>
      <c r="B62" s="54" t="s">
        <v>43</v>
      </c>
      <c r="C62" s="7" t="s">
        <v>25</v>
      </c>
      <c r="D62" s="8">
        <f>H63</f>
        <v>3800</v>
      </c>
      <c r="E62" s="9"/>
      <c r="F62" s="10">
        <v>2024</v>
      </c>
      <c r="G62" s="10">
        <v>2024</v>
      </c>
      <c r="H62" s="4"/>
      <c r="I62" s="4"/>
      <c r="J62" s="4"/>
      <c r="K62" s="4"/>
      <c r="L62" s="4"/>
      <c r="M62" s="4"/>
      <c r="N62" s="12"/>
      <c r="O62" s="22"/>
    </row>
    <row r="63" spans="1:15" ht="45" customHeight="1" x14ac:dyDescent="0.35">
      <c r="A63" s="39">
        <v>43</v>
      </c>
      <c r="B63" s="54" t="s">
        <v>27</v>
      </c>
      <c r="C63" s="7"/>
      <c r="D63" s="33"/>
      <c r="E63" s="9"/>
      <c r="F63" s="10"/>
      <c r="G63" s="10"/>
      <c r="H63" s="4">
        <f t="shared" ref="H63:H67" si="12">I63+K63+L63+M63+N63</f>
        <v>3800</v>
      </c>
      <c r="I63" s="4">
        <f t="shared" ref="I63:N63" si="13">I64+I65+I66+I67</f>
        <v>0</v>
      </c>
      <c r="J63" s="4"/>
      <c r="K63" s="4">
        <f t="shared" si="13"/>
        <v>3800</v>
      </c>
      <c r="L63" s="4">
        <f t="shared" si="13"/>
        <v>0</v>
      </c>
      <c r="M63" s="14">
        <f t="shared" si="13"/>
        <v>0</v>
      </c>
      <c r="N63" s="15">
        <f t="shared" si="13"/>
        <v>0</v>
      </c>
      <c r="O63" s="22"/>
    </row>
    <row r="64" spans="1:15" ht="27" customHeight="1" x14ac:dyDescent="0.35">
      <c r="A64" s="39">
        <v>44</v>
      </c>
      <c r="B64" s="6" t="s">
        <v>5</v>
      </c>
      <c r="C64" s="47"/>
      <c r="D64" s="9"/>
      <c r="E64" s="9"/>
      <c r="F64" s="9"/>
      <c r="G64" s="9"/>
      <c r="H64" s="4">
        <f t="shared" si="12"/>
        <v>0</v>
      </c>
      <c r="I64" s="4">
        <v>0</v>
      </c>
      <c r="J64" s="4"/>
      <c r="K64" s="4">
        <v>0</v>
      </c>
      <c r="L64" s="4">
        <v>0</v>
      </c>
      <c r="M64" s="14">
        <v>0</v>
      </c>
      <c r="N64" s="15">
        <v>0</v>
      </c>
      <c r="O64" s="22"/>
    </row>
    <row r="65" spans="1:15" ht="21.6" x14ac:dyDescent="0.35">
      <c r="A65" s="39">
        <v>45</v>
      </c>
      <c r="B65" s="6" t="s">
        <v>4</v>
      </c>
      <c r="C65" s="47"/>
      <c r="D65" s="9"/>
      <c r="E65" s="9"/>
      <c r="F65" s="9"/>
      <c r="G65" s="9"/>
      <c r="H65" s="4">
        <f t="shared" si="12"/>
        <v>0</v>
      </c>
      <c r="I65" s="4">
        <v>0</v>
      </c>
      <c r="J65" s="4"/>
      <c r="K65" s="4">
        <v>0</v>
      </c>
      <c r="L65" s="4">
        <v>0</v>
      </c>
      <c r="M65" s="14">
        <v>0</v>
      </c>
      <c r="N65" s="15">
        <v>0</v>
      </c>
      <c r="O65" s="22"/>
    </row>
    <row r="66" spans="1:15" ht="21.6" x14ac:dyDescent="0.35">
      <c r="A66" s="39">
        <v>46</v>
      </c>
      <c r="B66" s="6" t="s">
        <v>9</v>
      </c>
      <c r="C66" s="47"/>
      <c r="D66" s="9"/>
      <c r="E66" s="9"/>
      <c r="F66" s="9"/>
      <c r="G66" s="9"/>
      <c r="H66" s="4">
        <f t="shared" si="12"/>
        <v>3800</v>
      </c>
      <c r="I66" s="4">
        <v>0</v>
      </c>
      <c r="J66" s="4"/>
      <c r="K66" s="4">
        <v>3800</v>
      </c>
      <c r="L66" s="4">
        <v>0</v>
      </c>
      <c r="M66" s="14">
        <v>0</v>
      </c>
      <c r="N66" s="15">
        <v>0</v>
      </c>
      <c r="O66" s="22"/>
    </row>
    <row r="67" spans="1:15" ht="21.6" x14ac:dyDescent="0.35">
      <c r="A67" s="39">
        <v>47</v>
      </c>
      <c r="B67" s="6" t="s">
        <v>10</v>
      </c>
      <c r="C67" s="47"/>
      <c r="D67" s="9"/>
      <c r="E67" s="9"/>
      <c r="F67" s="9"/>
      <c r="G67" s="9"/>
      <c r="H67" s="4">
        <f t="shared" si="12"/>
        <v>0</v>
      </c>
      <c r="I67" s="4">
        <v>0</v>
      </c>
      <c r="J67" s="4"/>
      <c r="K67" s="4">
        <v>0</v>
      </c>
      <c r="L67" s="4">
        <v>0</v>
      </c>
      <c r="M67" s="15">
        <v>0</v>
      </c>
      <c r="N67" s="15">
        <v>0</v>
      </c>
      <c r="O67" s="22"/>
    </row>
    <row r="68" spans="1:15" ht="119.4" customHeight="1" x14ac:dyDescent="0.35">
      <c r="A68" s="39">
        <v>48</v>
      </c>
      <c r="B68" s="54" t="s">
        <v>44</v>
      </c>
      <c r="C68" s="7" t="s">
        <v>25</v>
      </c>
      <c r="D68" s="8">
        <f>H69</f>
        <v>267583.59999999998</v>
      </c>
      <c r="E68" s="9"/>
      <c r="F68" s="10">
        <v>2023</v>
      </c>
      <c r="G68" s="10">
        <v>2026</v>
      </c>
      <c r="H68" s="4"/>
      <c r="I68" s="4"/>
      <c r="J68" s="4"/>
      <c r="K68" s="4"/>
      <c r="L68" s="4"/>
      <c r="M68" s="4"/>
      <c r="N68" s="4"/>
      <c r="O68" s="22"/>
    </row>
    <row r="69" spans="1:15" ht="43.2" x14ac:dyDescent="0.35">
      <c r="A69" s="39">
        <v>49</v>
      </c>
      <c r="B69" s="54" t="s">
        <v>30</v>
      </c>
      <c r="C69" s="7"/>
      <c r="D69" s="33"/>
      <c r="E69" s="9"/>
      <c r="F69" s="10"/>
      <c r="G69" s="10"/>
      <c r="H69" s="4">
        <f t="shared" ref="H69:H73" si="14">I69+K69+L69+M69+N69</f>
        <v>267583.59999999998</v>
      </c>
      <c r="I69" s="4">
        <f t="shared" ref="I69:M69" si="15">I70+I71+I72+I73</f>
        <v>7540.3</v>
      </c>
      <c r="J69" s="4"/>
      <c r="K69" s="4">
        <f t="shared" si="15"/>
        <v>38000</v>
      </c>
      <c r="L69" s="4">
        <f t="shared" si="15"/>
        <v>99741.5</v>
      </c>
      <c r="M69" s="4">
        <f t="shared" si="15"/>
        <v>122301.8</v>
      </c>
      <c r="N69" s="4">
        <v>0</v>
      </c>
      <c r="O69" s="35">
        <v>0</v>
      </c>
    </row>
    <row r="70" spans="1:15" ht="27" customHeight="1" x14ac:dyDescent="0.35">
      <c r="A70" s="39">
        <v>50</v>
      </c>
      <c r="B70" s="6" t="s">
        <v>5</v>
      </c>
      <c r="C70" s="47"/>
      <c r="D70" s="9"/>
      <c r="E70" s="9"/>
      <c r="F70" s="9"/>
      <c r="G70" s="9"/>
      <c r="H70" s="4">
        <f t="shared" si="14"/>
        <v>0</v>
      </c>
      <c r="I70" s="4">
        <v>0</v>
      </c>
      <c r="J70" s="4"/>
      <c r="K70" s="4">
        <v>0</v>
      </c>
      <c r="L70" s="4">
        <v>0</v>
      </c>
      <c r="M70" s="4">
        <v>0</v>
      </c>
      <c r="N70" s="4">
        <v>0</v>
      </c>
      <c r="O70" s="22"/>
    </row>
    <row r="71" spans="1:15" ht="21.6" x14ac:dyDescent="0.35">
      <c r="A71" s="39">
        <v>51</v>
      </c>
      <c r="B71" s="6" t="s">
        <v>4</v>
      </c>
      <c r="C71" s="47"/>
      <c r="D71" s="9"/>
      <c r="E71" s="9"/>
      <c r="F71" s="9"/>
      <c r="G71" s="9"/>
      <c r="H71" s="4">
        <f t="shared" si="14"/>
        <v>254203</v>
      </c>
      <c r="I71" s="4">
        <v>7163</v>
      </c>
      <c r="J71" s="4"/>
      <c r="K71" s="4">
        <v>36100</v>
      </c>
      <c r="L71" s="4">
        <v>94754</v>
      </c>
      <c r="M71" s="4">
        <v>116186</v>
      </c>
      <c r="N71" s="4">
        <v>0</v>
      </c>
      <c r="O71" s="22"/>
    </row>
    <row r="72" spans="1:15" ht="21.6" x14ac:dyDescent="0.35">
      <c r="A72" s="39">
        <v>52</v>
      </c>
      <c r="B72" s="6" t="s">
        <v>9</v>
      </c>
      <c r="C72" s="47"/>
      <c r="D72" s="9"/>
      <c r="E72" s="9"/>
      <c r="F72" s="9"/>
      <c r="G72" s="9"/>
      <c r="H72" s="4">
        <f t="shared" si="14"/>
        <v>13380.6</v>
      </c>
      <c r="I72" s="4">
        <v>377.3</v>
      </c>
      <c r="J72" s="4"/>
      <c r="K72" s="4">
        <v>1900</v>
      </c>
      <c r="L72" s="4">
        <v>4987.5</v>
      </c>
      <c r="M72" s="4">
        <v>6115.8</v>
      </c>
      <c r="N72" s="4">
        <v>0</v>
      </c>
      <c r="O72" s="22"/>
    </row>
    <row r="73" spans="1:15" ht="26.4" customHeight="1" x14ac:dyDescent="0.35">
      <c r="A73" s="39">
        <v>53</v>
      </c>
      <c r="B73" s="6" t="s">
        <v>10</v>
      </c>
      <c r="C73" s="47"/>
      <c r="D73" s="9"/>
      <c r="E73" s="9"/>
      <c r="F73" s="9"/>
      <c r="G73" s="9"/>
      <c r="H73" s="4">
        <f t="shared" si="14"/>
        <v>0</v>
      </c>
      <c r="I73" s="4">
        <v>0</v>
      </c>
      <c r="J73" s="4"/>
      <c r="K73" s="4">
        <v>0</v>
      </c>
      <c r="L73" s="4">
        <v>0</v>
      </c>
      <c r="M73" s="4">
        <v>0</v>
      </c>
      <c r="N73" s="4">
        <v>0</v>
      </c>
      <c r="O73" s="22"/>
    </row>
    <row r="74" spans="1:15" ht="115.8" customHeight="1" x14ac:dyDescent="0.35">
      <c r="A74" s="39">
        <v>54</v>
      </c>
      <c r="B74" s="54" t="s">
        <v>45</v>
      </c>
      <c r="C74" s="7" t="s">
        <v>25</v>
      </c>
      <c r="D74" s="8">
        <f>H75</f>
        <v>115000</v>
      </c>
      <c r="E74" s="9"/>
      <c r="F74" s="10">
        <v>2024</v>
      </c>
      <c r="G74" s="10">
        <v>2025</v>
      </c>
      <c r="H74" s="4"/>
      <c r="I74" s="4"/>
      <c r="J74" s="4"/>
      <c r="K74" s="4"/>
      <c r="L74" s="4"/>
      <c r="M74" s="4"/>
      <c r="N74" s="4"/>
      <c r="O74" s="22"/>
    </row>
    <row r="75" spans="1:15" ht="43.2" x14ac:dyDescent="0.35">
      <c r="A75" s="39">
        <v>55</v>
      </c>
      <c r="B75" s="54" t="s">
        <v>31</v>
      </c>
      <c r="C75" s="7"/>
      <c r="D75" s="33"/>
      <c r="E75" s="9"/>
      <c r="F75" s="10"/>
      <c r="G75" s="10"/>
      <c r="H75" s="4">
        <f t="shared" ref="H75:H79" si="16">I75+K75+L75+M75+N75</f>
        <v>115000</v>
      </c>
      <c r="I75" s="4">
        <f t="shared" ref="I75:N75" si="17">I76+I77+I78+I79</f>
        <v>0</v>
      </c>
      <c r="J75" s="4"/>
      <c r="K75" s="4">
        <f t="shared" si="17"/>
        <v>5000</v>
      </c>
      <c r="L75" s="4">
        <f t="shared" si="17"/>
        <v>110000</v>
      </c>
      <c r="M75" s="4">
        <f t="shared" si="17"/>
        <v>0</v>
      </c>
      <c r="N75" s="4">
        <f t="shared" si="17"/>
        <v>0</v>
      </c>
      <c r="O75" s="22"/>
    </row>
    <row r="76" spans="1:15" ht="23.25" customHeight="1" x14ac:dyDescent="0.35">
      <c r="A76" s="39">
        <v>56</v>
      </c>
      <c r="B76" s="6" t="s">
        <v>5</v>
      </c>
      <c r="C76" s="47"/>
      <c r="D76" s="9"/>
      <c r="E76" s="9"/>
      <c r="F76" s="9"/>
      <c r="G76" s="9"/>
      <c r="H76" s="4">
        <f t="shared" si="16"/>
        <v>0</v>
      </c>
      <c r="I76" s="4">
        <v>0</v>
      </c>
      <c r="J76" s="4"/>
      <c r="K76" s="4">
        <v>0</v>
      </c>
      <c r="L76" s="4">
        <v>0</v>
      </c>
      <c r="M76" s="4">
        <v>0</v>
      </c>
      <c r="N76" s="4">
        <v>0</v>
      </c>
      <c r="O76" s="22"/>
    </row>
    <row r="77" spans="1:15" ht="24" customHeight="1" x14ac:dyDescent="0.35">
      <c r="A77" s="39">
        <v>57</v>
      </c>
      <c r="B77" s="6" t="s">
        <v>4</v>
      </c>
      <c r="C77" s="47"/>
      <c r="D77" s="9"/>
      <c r="E77" s="9"/>
      <c r="F77" s="9"/>
      <c r="G77" s="9"/>
      <c r="H77" s="4">
        <f t="shared" si="16"/>
        <v>104500</v>
      </c>
      <c r="I77" s="4">
        <v>0</v>
      </c>
      <c r="J77" s="4"/>
      <c r="K77" s="4">
        <v>0</v>
      </c>
      <c r="L77" s="4">
        <v>104500</v>
      </c>
      <c r="M77" s="4">
        <v>0</v>
      </c>
      <c r="N77" s="4">
        <v>0</v>
      </c>
      <c r="O77" s="22"/>
    </row>
    <row r="78" spans="1:15" ht="24" customHeight="1" x14ac:dyDescent="0.35">
      <c r="A78" s="39">
        <v>58</v>
      </c>
      <c r="B78" s="6" t="s">
        <v>9</v>
      </c>
      <c r="C78" s="47"/>
      <c r="D78" s="9"/>
      <c r="E78" s="9"/>
      <c r="F78" s="9"/>
      <c r="G78" s="9"/>
      <c r="H78" s="4">
        <f t="shared" si="16"/>
        <v>10500</v>
      </c>
      <c r="I78" s="4">
        <v>0</v>
      </c>
      <c r="J78" s="4"/>
      <c r="K78" s="4">
        <v>5000</v>
      </c>
      <c r="L78" s="4">
        <v>5500</v>
      </c>
      <c r="M78" s="4">
        <v>0</v>
      </c>
      <c r="N78" s="4">
        <v>0</v>
      </c>
      <c r="O78" s="22"/>
    </row>
    <row r="79" spans="1:15" ht="25.2" customHeight="1" x14ac:dyDescent="0.35">
      <c r="A79" s="39">
        <v>59</v>
      </c>
      <c r="B79" s="6" t="s">
        <v>10</v>
      </c>
      <c r="C79" s="47"/>
      <c r="D79" s="9"/>
      <c r="E79" s="9"/>
      <c r="F79" s="9"/>
      <c r="G79" s="9"/>
      <c r="H79" s="4">
        <f t="shared" si="16"/>
        <v>0</v>
      </c>
      <c r="I79" s="4">
        <v>0</v>
      </c>
      <c r="J79" s="4"/>
      <c r="K79" s="4">
        <v>0</v>
      </c>
      <c r="L79" s="4">
        <v>0</v>
      </c>
      <c r="M79" s="4">
        <v>0</v>
      </c>
      <c r="N79" s="4">
        <v>0</v>
      </c>
      <c r="O79" s="22"/>
    </row>
    <row r="80" spans="1:15" ht="117.6" customHeight="1" x14ac:dyDescent="0.35">
      <c r="A80" s="39">
        <v>60</v>
      </c>
      <c r="B80" s="54" t="s">
        <v>46</v>
      </c>
      <c r="C80" s="7" t="s">
        <v>25</v>
      </c>
      <c r="D80" s="8">
        <f>H81</f>
        <v>204305.2</v>
      </c>
      <c r="E80" s="9"/>
      <c r="F80" s="10">
        <v>2024</v>
      </c>
      <c r="G80" s="10">
        <v>2026</v>
      </c>
      <c r="H80" s="4"/>
      <c r="I80" s="4"/>
      <c r="J80" s="4"/>
      <c r="K80" s="4"/>
      <c r="L80" s="4"/>
      <c r="M80" s="4"/>
      <c r="N80" s="4"/>
      <c r="O80" s="22"/>
    </row>
    <row r="81" spans="1:15" ht="43.2" x14ac:dyDescent="0.35">
      <c r="A81" s="39">
        <v>61</v>
      </c>
      <c r="B81" s="54" t="s">
        <v>32</v>
      </c>
      <c r="C81" s="7"/>
      <c r="D81" s="8"/>
      <c r="E81" s="9"/>
      <c r="F81" s="10"/>
      <c r="G81" s="10"/>
      <c r="H81" s="4">
        <f t="shared" ref="H81:H85" si="18">I81+K81+L81+M81+N81</f>
        <v>204305.2</v>
      </c>
      <c r="I81" s="4">
        <f t="shared" ref="I81:N81" si="19">I82+I83+I84+I85</f>
        <v>0</v>
      </c>
      <c r="J81" s="4"/>
      <c r="K81" s="4">
        <f t="shared" si="19"/>
        <v>5060.2</v>
      </c>
      <c r="L81" s="4">
        <f t="shared" si="19"/>
        <v>99245</v>
      </c>
      <c r="M81" s="4">
        <f t="shared" si="19"/>
        <v>100000</v>
      </c>
      <c r="N81" s="4">
        <f t="shared" si="19"/>
        <v>0</v>
      </c>
      <c r="O81" s="22"/>
    </row>
    <row r="82" spans="1:15" ht="25.5" customHeight="1" x14ac:dyDescent="0.35">
      <c r="A82" s="39">
        <v>62</v>
      </c>
      <c r="B82" s="6" t="s">
        <v>5</v>
      </c>
      <c r="C82" s="47"/>
      <c r="D82" s="4"/>
      <c r="E82" s="9"/>
      <c r="F82" s="9"/>
      <c r="G82" s="9"/>
      <c r="H82" s="4">
        <f t="shared" si="18"/>
        <v>0</v>
      </c>
      <c r="I82" s="4">
        <v>0</v>
      </c>
      <c r="J82" s="4"/>
      <c r="K82" s="4">
        <v>0</v>
      </c>
      <c r="L82" s="4">
        <v>0</v>
      </c>
      <c r="M82" s="4">
        <v>0</v>
      </c>
      <c r="N82" s="4">
        <v>0</v>
      </c>
      <c r="O82" s="22"/>
    </row>
    <row r="83" spans="1:15" ht="21.6" x14ac:dyDescent="0.35">
      <c r="A83" s="39">
        <v>63</v>
      </c>
      <c r="B83" s="6" t="s">
        <v>4</v>
      </c>
      <c r="C83" s="47"/>
      <c r="D83" s="4"/>
      <c r="E83" s="9"/>
      <c r="F83" s="9"/>
      <c r="G83" s="9"/>
      <c r="H83" s="4">
        <f t="shared" si="18"/>
        <v>189283</v>
      </c>
      <c r="I83" s="4">
        <v>0</v>
      </c>
      <c r="J83" s="4"/>
      <c r="K83" s="4">
        <v>0</v>
      </c>
      <c r="L83" s="4">
        <v>94283</v>
      </c>
      <c r="M83" s="4">
        <v>95000</v>
      </c>
      <c r="N83" s="4">
        <v>0</v>
      </c>
      <c r="O83" s="22"/>
    </row>
    <row r="84" spans="1:15" ht="21.6" x14ac:dyDescent="0.35">
      <c r="A84" s="39">
        <v>64</v>
      </c>
      <c r="B84" s="6" t="s">
        <v>9</v>
      </c>
      <c r="C84" s="47"/>
      <c r="D84" s="4"/>
      <c r="E84" s="9"/>
      <c r="F84" s="9"/>
      <c r="G84" s="9"/>
      <c r="H84" s="4">
        <f t="shared" si="18"/>
        <v>15022.2</v>
      </c>
      <c r="I84" s="4">
        <v>0</v>
      </c>
      <c r="J84" s="4"/>
      <c r="K84" s="4">
        <v>5060.2</v>
      </c>
      <c r="L84" s="4">
        <v>4962</v>
      </c>
      <c r="M84" s="4">
        <v>5000</v>
      </c>
      <c r="N84" s="4">
        <v>0</v>
      </c>
      <c r="O84" s="22"/>
    </row>
    <row r="85" spans="1:15" ht="22.2" customHeight="1" x14ac:dyDescent="0.35">
      <c r="A85" s="39">
        <v>65</v>
      </c>
      <c r="B85" s="6" t="s">
        <v>10</v>
      </c>
      <c r="C85" s="47"/>
      <c r="D85" s="4"/>
      <c r="E85" s="9"/>
      <c r="F85" s="9"/>
      <c r="G85" s="9"/>
      <c r="H85" s="4">
        <f t="shared" si="18"/>
        <v>0</v>
      </c>
      <c r="I85" s="4">
        <v>0</v>
      </c>
      <c r="J85" s="4"/>
      <c r="K85" s="4">
        <v>0</v>
      </c>
      <c r="L85" s="4">
        <v>0</v>
      </c>
      <c r="M85" s="4">
        <v>0</v>
      </c>
      <c r="N85" s="4">
        <v>0</v>
      </c>
      <c r="O85" s="22"/>
    </row>
    <row r="86" spans="1:15" ht="93.6" customHeight="1" x14ac:dyDescent="0.35">
      <c r="A86" s="39">
        <v>66</v>
      </c>
      <c r="B86" s="54" t="s">
        <v>54</v>
      </c>
      <c r="C86" s="7" t="s">
        <v>25</v>
      </c>
      <c r="D86" s="8">
        <f>H87</f>
        <v>100000</v>
      </c>
      <c r="E86" s="9"/>
      <c r="F86" s="10">
        <v>2026</v>
      </c>
      <c r="G86" s="10">
        <v>2027</v>
      </c>
      <c r="H86" s="4"/>
      <c r="I86" s="4"/>
      <c r="J86" s="4"/>
      <c r="K86" s="4"/>
      <c r="L86" s="4"/>
      <c r="M86" s="4"/>
      <c r="N86" s="4"/>
      <c r="O86" s="22"/>
    </row>
    <row r="87" spans="1:15" ht="43.2" x14ac:dyDescent="0.35">
      <c r="A87" s="39">
        <v>67</v>
      </c>
      <c r="B87" s="54" t="s">
        <v>33</v>
      </c>
      <c r="C87" s="7"/>
      <c r="D87" s="33"/>
      <c r="E87" s="9"/>
      <c r="F87" s="10"/>
      <c r="G87" s="10"/>
      <c r="H87" s="4">
        <f t="shared" ref="H87:H91" si="20">I87+K87+L87+M87+N87</f>
        <v>100000</v>
      </c>
      <c r="I87" s="4">
        <f t="shared" ref="I87:N87" si="21">I88+I89+I90+I91</f>
        <v>0</v>
      </c>
      <c r="J87" s="4"/>
      <c r="K87" s="4">
        <f t="shared" si="21"/>
        <v>0</v>
      </c>
      <c r="L87" s="4">
        <f t="shared" si="21"/>
        <v>0</v>
      </c>
      <c r="M87" s="4">
        <f t="shared" si="21"/>
        <v>60000</v>
      </c>
      <c r="N87" s="4">
        <f t="shared" si="21"/>
        <v>40000</v>
      </c>
      <c r="O87" s="22"/>
    </row>
    <row r="88" spans="1:15" ht="25.5" customHeight="1" x14ac:dyDescent="0.35">
      <c r="A88" s="39">
        <v>68</v>
      </c>
      <c r="B88" s="6" t="s">
        <v>5</v>
      </c>
      <c r="C88" s="47"/>
      <c r="D88" s="9"/>
      <c r="E88" s="9"/>
      <c r="F88" s="9"/>
      <c r="G88" s="9"/>
      <c r="H88" s="4">
        <f t="shared" si="20"/>
        <v>0</v>
      </c>
      <c r="I88" s="4">
        <v>0</v>
      </c>
      <c r="J88" s="4"/>
      <c r="K88" s="4">
        <v>0</v>
      </c>
      <c r="L88" s="4">
        <v>0</v>
      </c>
      <c r="M88" s="4">
        <v>0</v>
      </c>
      <c r="N88" s="4">
        <v>0</v>
      </c>
      <c r="O88" s="22"/>
    </row>
    <row r="89" spans="1:15" ht="21.6" x14ac:dyDescent="0.35">
      <c r="A89" s="39">
        <v>69</v>
      </c>
      <c r="B89" s="6" t="s">
        <v>4</v>
      </c>
      <c r="C89" s="47"/>
      <c r="D89" s="9"/>
      <c r="E89" s="9"/>
      <c r="F89" s="9"/>
      <c r="G89" s="9"/>
      <c r="H89" s="4">
        <f t="shared" si="20"/>
        <v>95000</v>
      </c>
      <c r="I89" s="4">
        <v>0</v>
      </c>
      <c r="J89" s="4"/>
      <c r="K89" s="4">
        <v>0</v>
      </c>
      <c r="L89" s="4">
        <v>0</v>
      </c>
      <c r="M89" s="4">
        <v>57000</v>
      </c>
      <c r="N89" s="4">
        <v>38000</v>
      </c>
      <c r="O89" s="22"/>
    </row>
    <row r="90" spans="1:15" ht="21.6" x14ac:dyDescent="0.35">
      <c r="A90" s="39">
        <v>70</v>
      </c>
      <c r="B90" s="6" t="s">
        <v>9</v>
      </c>
      <c r="C90" s="47"/>
      <c r="D90" s="9"/>
      <c r="E90" s="9"/>
      <c r="F90" s="9"/>
      <c r="G90" s="9"/>
      <c r="H90" s="4">
        <f t="shared" si="20"/>
        <v>5000</v>
      </c>
      <c r="I90" s="4">
        <v>0</v>
      </c>
      <c r="J90" s="4"/>
      <c r="K90" s="4">
        <v>0</v>
      </c>
      <c r="L90" s="4">
        <v>0</v>
      </c>
      <c r="M90" s="4">
        <v>3000</v>
      </c>
      <c r="N90" s="4">
        <v>2000</v>
      </c>
      <c r="O90" s="22"/>
    </row>
    <row r="91" spans="1:15" ht="24.6" customHeight="1" x14ac:dyDescent="0.35">
      <c r="A91" s="39">
        <v>71</v>
      </c>
      <c r="B91" s="6" t="s">
        <v>10</v>
      </c>
      <c r="C91" s="47"/>
      <c r="D91" s="9"/>
      <c r="E91" s="9"/>
      <c r="F91" s="9"/>
      <c r="G91" s="9"/>
      <c r="H91" s="4">
        <f t="shared" si="20"/>
        <v>0</v>
      </c>
      <c r="I91" s="4">
        <v>0</v>
      </c>
      <c r="J91" s="4"/>
      <c r="K91" s="4">
        <v>0</v>
      </c>
      <c r="L91" s="4">
        <v>0</v>
      </c>
      <c r="M91" s="4">
        <v>0</v>
      </c>
      <c r="N91" s="4">
        <v>0</v>
      </c>
      <c r="O91" s="22"/>
    </row>
    <row r="92" spans="1:15" ht="115.2" customHeight="1" x14ac:dyDescent="0.35">
      <c r="A92" s="39">
        <v>72</v>
      </c>
      <c r="B92" s="54" t="s">
        <v>64</v>
      </c>
      <c r="C92" s="7" t="s">
        <v>55</v>
      </c>
      <c r="D92" s="8">
        <f>H93</f>
        <v>33850</v>
      </c>
      <c r="E92" s="9"/>
      <c r="F92" s="10">
        <v>2023</v>
      </c>
      <c r="G92" s="10">
        <v>2024</v>
      </c>
      <c r="H92" s="4"/>
      <c r="I92" s="4"/>
      <c r="J92" s="4"/>
      <c r="K92" s="4"/>
      <c r="L92" s="4"/>
      <c r="M92" s="4"/>
      <c r="N92" s="4"/>
      <c r="O92" s="22"/>
    </row>
    <row r="93" spans="1:15" ht="24.6" customHeight="1" x14ac:dyDescent="0.35">
      <c r="A93" s="39">
        <v>73</v>
      </c>
      <c r="B93" s="54" t="s">
        <v>34</v>
      </c>
      <c r="C93" s="7"/>
      <c r="D93" s="33"/>
      <c r="E93" s="9"/>
      <c r="F93" s="10"/>
      <c r="G93" s="10"/>
      <c r="H93" s="4">
        <f t="shared" ref="H93:H97" si="22">I93+K93+L93+M93+N93</f>
        <v>33850</v>
      </c>
      <c r="I93" s="4">
        <f t="shared" ref="I93" si="23">I94+I95+I96+I97</f>
        <v>3850</v>
      </c>
      <c r="J93" s="4"/>
      <c r="K93" s="4">
        <f t="shared" ref="K93:N93" si="24">K94+K95+K96+K97</f>
        <v>30000</v>
      </c>
      <c r="L93" s="4">
        <f t="shared" si="24"/>
        <v>0</v>
      </c>
      <c r="M93" s="4">
        <f t="shared" si="24"/>
        <v>0</v>
      </c>
      <c r="N93" s="4">
        <f t="shared" si="24"/>
        <v>0</v>
      </c>
      <c r="O93" s="22"/>
    </row>
    <row r="94" spans="1:15" ht="24.6" customHeight="1" x14ac:dyDescent="0.35">
      <c r="A94" s="39">
        <v>74</v>
      </c>
      <c r="B94" s="6" t="s">
        <v>5</v>
      </c>
      <c r="C94" s="47"/>
      <c r="D94" s="9"/>
      <c r="E94" s="9"/>
      <c r="F94" s="9"/>
      <c r="G94" s="9"/>
      <c r="H94" s="4">
        <f t="shared" si="22"/>
        <v>0</v>
      </c>
      <c r="I94" s="4">
        <v>0</v>
      </c>
      <c r="J94" s="4"/>
      <c r="K94" s="4">
        <v>0</v>
      </c>
      <c r="L94" s="4">
        <v>0</v>
      </c>
      <c r="M94" s="4">
        <v>0</v>
      </c>
      <c r="N94" s="4">
        <v>0</v>
      </c>
      <c r="O94" s="22"/>
    </row>
    <row r="95" spans="1:15" ht="24.6" customHeight="1" x14ac:dyDescent="0.35">
      <c r="A95" s="39">
        <v>75</v>
      </c>
      <c r="B95" s="6" t="s">
        <v>4</v>
      </c>
      <c r="C95" s="47"/>
      <c r="D95" s="9"/>
      <c r="E95" s="9"/>
      <c r="F95" s="9"/>
      <c r="G95" s="9"/>
      <c r="H95" s="4">
        <f t="shared" si="22"/>
        <v>28500</v>
      </c>
      <c r="I95" s="4">
        <v>0</v>
      </c>
      <c r="J95" s="4"/>
      <c r="K95" s="4">
        <v>28500</v>
      </c>
      <c r="L95" s="4">
        <v>0</v>
      </c>
      <c r="M95" s="4">
        <v>0</v>
      </c>
      <c r="N95" s="4">
        <v>0</v>
      </c>
      <c r="O95" s="22"/>
    </row>
    <row r="96" spans="1:15" ht="24.6" customHeight="1" x14ac:dyDescent="0.35">
      <c r="A96" s="39">
        <v>76</v>
      </c>
      <c r="B96" s="6" t="s">
        <v>9</v>
      </c>
      <c r="C96" s="47"/>
      <c r="D96" s="9"/>
      <c r="E96" s="9"/>
      <c r="F96" s="9"/>
      <c r="G96" s="9"/>
      <c r="H96" s="4">
        <f t="shared" si="22"/>
        <v>5350</v>
      </c>
      <c r="I96" s="4">
        <v>3850</v>
      </c>
      <c r="J96" s="4"/>
      <c r="K96" s="4">
        <v>1500</v>
      </c>
      <c r="L96" s="4">
        <v>0</v>
      </c>
      <c r="M96" s="4">
        <v>0</v>
      </c>
      <c r="N96" s="4">
        <v>0</v>
      </c>
      <c r="O96" s="22"/>
    </row>
    <row r="97" spans="1:15" ht="24.6" customHeight="1" x14ac:dyDescent="0.35">
      <c r="A97" s="39">
        <v>77</v>
      </c>
      <c r="B97" s="6" t="s">
        <v>10</v>
      </c>
      <c r="C97" s="47"/>
      <c r="D97" s="9"/>
      <c r="E97" s="9"/>
      <c r="F97" s="9"/>
      <c r="G97" s="9"/>
      <c r="H97" s="4">
        <f t="shared" si="22"/>
        <v>0</v>
      </c>
      <c r="I97" s="4">
        <v>0</v>
      </c>
      <c r="J97" s="4"/>
      <c r="K97" s="4">
        <v>0</v>
      </c>
      <c r="L97" s="4">
        <v>0</v>
      </c>
      <c r="M97" s="4">
        <v>0</v>
      </c>
      <c r="N97" s="4">
        <v>0</v>
      </c>
      <c r="O97" s="22"/>
    </row>
    <row r="98" spans="1:15" ht="87.6" customHeight="1" x14ac:dyDescent="0.35">
      <c r="A98" s="39">
        <v>78</v>
      </c>
      <c r="B98" s="54" t="s">
        <v>56</v>
      </c>
      <c r="C98" s="7" t="s">
        <v>52</v>
      </c>
      <c r="D98" s="8">
        <f>K102</f>
        <v>1211.7</v>
      </c>
      <c r="E98" s="9"/>
      <c r="F98" s="10">
        <v>2024</v>
      </c>
      <c r="G98" s="10">
        <v>2024</v>
      </c>
      <c r="H98" s="4"/>
      <c r="I98" s="4"/>
      <c r="J98" s="4"/>
      <c r="K98" s="4"/>
      <c r="L98" s="4"/>
      <c r="M98" s="4"/>
      <c r="N98" s="4"/>
      <c r="O98" s="22"/>
    </row>
    <row r="99" spans="1:15" ht="43.2" x14ac:dyDescent="0.35">
      <c r="A99" s="39">
        <v>79</v>
      </c>
      <c r="B99" s="54" t="s">
        <v>47</v>
      </c>
      <c r="C99" s="7"/>
      <c r="D99" s="33"/>
      <c r="E99" s="9"/>
      <c r="F99" s="10"/>
      <c r="G99" s="10"/>
      <c r="H99" s="4">
        <f>K99</f>
        <v>1211.7</v>
      </c>
      <c r="I99" s="4">
        <f>I102</f>
        <v>0</v>
      </c>
      <c r="J99" s="4">
        <v>0</v>
      </c>
      <c r="K99" s="4">
        <v>1211.7</v>
      </c>
      <c r="L99" s="4">
        <v>0</v>
      </c>
      <c r="M99" s="4">
        <v>0</v>
      </c>
      <c r="N99" s="4">
        <v>0</v>
      </c>
      <c r="O99" s="22"/>
    </row>
    <row r="100" spans="1:15" ht="27" customHeight="1" x14ac:dyDescent="0.35">
      <c r="A100" s="39">
        <v>80</v>
      </c>
      <c r="B100" s="6" t="s">
        <v>5</v>
      </c>
      <c r="C100" s="47"/>
      <c r="D100" s="9"/>
      <c r="E100" s="9"/>
      <c r="F100" s="9"/>
      <c r="G100" s="9"/>
      <c r="H100" s="4">
        <f t="shared" ref="H100:H101" si="25">I100</f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22"/>
    </row>
    <row r="101" spans="1:15" ht="21.6" x14ac:dyDescent="0.35">
      <c r="A101" s="39">
        <v>81</v>
      </c>
      <c r="B101" s="6" t="s">
        <v>4</v>
      </c>
      <c r="C101" s="47"/>
      <c r="D101" s="9"/>
      <c r="E101" s="9"/>
      <c r="F101" s="9"/>
      <c r="G101" s="9"/>
      <c r="H101" s="4">
        <f t="shared" si="25"/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2"/>
    </row>
    <row r="102" spans="1:15" ht="21.6" x14ac:dyDescent="0.35">
      <c r="A102" s="39">
        <v>82</v>
      </c>
      <c r="B102" s="6" t="s">
        <v>9</v>
      </c>
      <c r="C102" s="47"/>
      <c r="D102" s="9"/>
      <c r="E102" s="9"/>
      <c r="F102" s="9"/>
      <c r="G102" s="9"/>
      <c r="H102" s="4">
        <f>K102</f>
        <v>1211.7</v>
      </c>
      <c r="I102" s="4">
        <v>0</v>
      </c>
      <c r="J102" s="4"/>
      <c r="K102" s="4">
        <v>1211.7</v>
      </c>
      <c r="L102" s="4">
        <v>0</v>
      </c>
      <c r="M102" s="4">
        <v>0</v>
      </c>
      <c r="N102" s="4">
        <v>0</v>
      </c>
      <c r="O102" s="22"/>
    </row>
    <row r="103" spans="1:15" ht="24.6" customHeight="1" x14ac:dyDescent="0.35">
      <c r="A103" s="39">
        <v>83</v>
      </c>
      <c r="B103" s="6" t="s">
        <v>10</v>
      </c>
      <c r="C103" s="47"/>
      <c r="D103" s="9"/>
      <c r="E103" s="9"/>
      <c r="F103" s="9"/>
      <c r="G103" s="9"/>
      <c r="H103" s="4">
        <f t="shared" ref="H103" si="26">I103+K103+L103+M103+N103</f>
        <v>0</v>
      </c>
      <c r="I103" s="4">
        <v>0</v>
      </c>
      <c r="J103" s="4"/>
      <c r="K103" s="4">
        <v>0</v>
      </c>
      <c r="L103" s="4">
        <v>0</v>
      </c>
      <c r="M103" s="4">
        <v>0</v>
      </c>
      <c r="N103" s="4">
        <v>0</v>
      </c>
      <c r="O103" s="22"/>
    </row>
    <row r="104" spans="1:15" ht="102.6" customHeight="1" x14ac:dyDescent="0.35">
      <c r="A104" s="39">
        <v>84</v>
      </c>
      <c r="B104" s="54" t="s">
        <v>70</v>
      </c>
      <c r="C104" s="7" t="s">
        <v>25</v>
      </c>
      <c r="D104" s="8">
        <f>H105</f>
        <v>13778.92</v>
      </c>
      <c r="E104" s="9"/>
      <c r="F104" s="10">
        <v>2023</v>
      </c>
      <c r="G104" s="10">
        <v>2023</v>
      </c>
      <c r="H104" s="4"/>
      <c r="I104" s="4"/>
      <c r="J104" s="4"/>
      <c r="K104" s="4"/>
      <c r="L104" s="4"/>
      <c r="M104" s="4"/>
      <c r="N104" s="4"/>
      <c r="O104" s="22"/>
    </row>
    <row r="105" spans="1:15" ht="43.2" x14ac:dyDescent="0.35">
      <c r="A105" s="39">
        <v>85</v>
      </c>
      <c r="B105" s="54" t="s">
        <v>48</v>
      </c>
      <c r="C105" s="7"/>
      <c r="D105" s="33"/>
      <c r="E105" s="9"/>
      <c r="F105" s="10"/>
      <c r="G105" s="10"/>
      <c r="H105" s="4">
        <f t="shared" ref="H105:H109" si="27">I105+K105+L105+M105+N105</f>
        <v>13778.92</v>
      </c>
      <c r="I105" s="4">
        <f t="shared" ref="I105:N105" si="28">I106+I107+I108+I109</f>
        <v>13778.92</v>
      </c>
      <c r="J105" s="4"/>
      <c r="K105" s="4">
        <f t="shared" si="28"/>
        <v>0</v>
      </c>
      <c r="L105" s="4">
        <f t="shared" si="28"/>
        <v>0</v>
      </c>
      <c r="M105" s="4">
        <f t="shared" si="28"/>
        <v>0</v>
      </c>
      <c r="N105" s="4">
        <f t="shared" si="28"/>
        <v>0</v>
      </c>
      <c r="O105" s="22"/>
    </row>
    <row r="106" spans="1:15" ht="25.2" customHeight="1" x14ac:dyDescent="0.35">
      <c r="A106" s="39">
        <v>86</v>
      </c>
      <c r="B106" s="6" t="s">
        <v>5</v>
      </c>
      <c r="C106" s="47"/>
      <c r="D106" s="9"/>
      <c r="E106" s="9"/>
      <c r="F106" s="9"/>
      <c r="G106" s="9"/>
      <c r="H106" s="4">
        <f t="shared" si="27"/>
        <v>0</v>
      </c>
      <c r="I106" s="4">
        <v>0</v>
      </c>
      <c r="J106" s="4"/>
      <c r="K106" s="4">
        <v>0</v>
      </c>
      <c r="L106" s="4">
        <v>0</v>
      </c>
      <c r="M106" s="4">
        <v>0</v>
      </c>
      <c r="N106" s="4">
        <v>0</v>
      </c>
      <c r="O106" s="22"/>
    </row>
    <row r="107" spans="1:15" ht="21.6" x14ac:dyDescent="0.35">
      <c r="A107" s="39">
        <v>87</v>
      </c>
      <c r="B107" s="6" t="s">
        <v>4</v>
      </c>
      <c r="C107" s="47"/>
      <c r="D107" s="9"/>
      <c r="E107" s="9"/>
      <c r="F107" s="9"/>
      <c r="G107" s="9"/>
      <c r="H107" s="4">
        <f t="shared" si="27"/>
        <v>0</v>
      </c>
      <c r="I107" s="4"/>
      <c r="J107" s="4"/>
      <c r="K107" s="4">
        <v>0</v>
      </c>
      <c r="L107" s="4">
        <v>0</v>
      </c>
      <c r="M107" s="4">
        <v>0</v>
      </c>
      <c r="N107" s="4">
        <v>0</v>
      </c>
      <c r="O107" s="22"/>
    </row>
    <row r="108" spans="1:15" ht="21.6" x14ac:dyDescent="0.35">
      <c r="A108" s="39">
        <v>88</v>
      </c>
      <c r="B108" s="6" t="s">
        <v>9</v>
      </c>
      <c r="C108" s="47"/>
      <c r="D108" s="9"/>
      <c r="E108" s="9"/>
      <c r="F108" s="9"/>
      <c r="G108" s="9"/>
      <c r="H108" s="4">
        <f t="shared" si="27"/>
        <v>13778.92</v>
      </c>
      <c r="I108" s="4">
        <f>16927-3148.08</f>
        <v>13778.92</v>
      </c>
      <c r="J108" s="4"/>
      <c r="K108" s="4">
        <v>0</v>
      </c>
      <c r="L108" s="4">
        <f>K108*1.05</f>
        <v>0</v>
      </c>
      <c r="M108" s="4">
        <f>L108*1.05</f>
        <v>0</v>
      </c>
      <c r="N108" s="4">
        <f>M108*1.05</f>
        <v>0</v>
      </c>
      <c r="O108" s="22"/>
    </row>
    <row r="109" spans="1:15" ht="26.4" customHeight="1" x14ac:dyDescent="0.35">
      <c r="A109" s="39">
        <v>89</v>
      </c>
      <c r="B109" s="6" t="s">
        <v>10</v>
      </c>
      <c r="C109" s="47"/>
      <c r="D109" s="9"/>
      <c r="E109" s="9"/>
      <c r="F109" s="9"/>
      <c r="G109" s="9"/>
      <c r="H109" s="4">
        <f t="shared" si="27"/>
        <v>0</v>
      </c>
      <c r="I109" s="4">
        <v>0</v>
      </c>
      <c r="J109" s="4"/>
      <c r="K109" s="4">
        <v>0</v>
      </c>
      <c r="L109" s="4">
        <v>0</v>
      </c>
      <c r="M109" s="4">
        <v>0</v>
      </c>
      <c r="N109" s="4">
        <v>0</v>
      </c>
      <c r="O109" s="22"/>
    </row>
    <row r="110" spans="1:15" ht="132.6" customHeight="1" x14ac:dyDescent="0.35">
      <c r="A110" s="39">
        <v>90</v>
      </c>
      <c r="B110" s="54" t="s">
        <v>57</v>
      </c>
      <c r="C110" s="7" t="s">
        <v>25</v>
      </c>
      <c r="D110" s="8">
        <f>H111</f>
        <v>5000</v>
      </c>
      <c r="E110" s="9"/>
      <c r="F110" s="10">
        <v>2024</v>
      </c>
      <c r="G110" s="10">
        <v>2024</v>
      </c>
      <c r="H110" s="4"/>
      <c r="I110" s="4"/>
      <c r="J110" s="4"/>
      <c r="K110" s="4"/>
      <c r="L110" s="4"/>
      <c r="M110" s="4"/>
      <c r="N110" s="4"/>
      <c r="O110" s="22"/>
    </row>
    <row r="111" spans="1:15" ht="43.2" x14ac:dyDescent="0.35">
      <c r="A111" s="39">
        <v>91</v>
      </c>
      <c r="B111" s="54" t="s">
        <v>49</v>
      </c>
      <c r="C111" s="7"/>
      <c r="D111" s="33"/>
      <c r="E111" s="9"/>
      <c r="F111" s="10"/>
      <c r="G111" s="10"/>
      <c r="H111" s="4">
        <f t="shared" ref="H111:H115" si="29">I111+K111+L111+M111+N111</f>
        <v>5000</v>
      </c>
      <c r="I111" s="4">
        <f t="shared" ref="I111:N111" si="30">I112+I113+I114+I115</f>
        <v>0</v>
      </c>
      <c r="J111" s="4"/>
      <c r="K111" s="4">
        <f t="shared" si="30"/>
        <v>5000</v>
      </c>
      <c r="L111" s="4">
        <f t="shared" si="30"/>
        <v>0</v>
      </c>
      <c r="M111" s="4">
        <f t="shared" si="30"/>
        <v>0</v>
      </c>
      <c r="N111" s="4">
        <f t="shared" si="30"/>
        <v>0</v>
      </c>
      <c r="O111" s="22"/>
    </row>
    <row r="112" spans="1:15" ht="21.6" x14ac:dyDescent="0.35">
      <c r="A112" s="39">
        <v>92</v>
      </c>
      <c r="B112" s="6" t="s">
        <v>5</v>
      </c>
      <c r="C112" s="47"/>
      <c r="D112" s="9"/>
      <c r="E112" s="9"/>
      <c r="F112" s="9"/>
      <c r="G112" s="9"/>
      <c r="H112" s="4">
        <f t="shared" si="29"/>
        <v>0</v>
      </c>
      <c r="I112" s="4">
        <v>0</v>
      </c>
      <c r="J112" s="4"/>
      <c r="K112" s="4">
        <v>0</v>
      </c>
      <c r="L112" s="4">
        <v>0</v>
      </c>
      <c r="M112" s="4">
        <v>0</v>
      </c>
      <c r="N112" s="4">
        <v>0</v>
      </c>
      <c r="O112" s="22"/>
    </row>
    <row r="113" spans="1:15" ht="21.6" x14ac:dyDescent="0.35">
      <c r="A113" s="39">
        <v>93</v>
      </c>
      <c r="B113" s="6" t="s">
        <v>4</v>
      </c>
      <c r="C113" s="47"/>
      <c r="D113" s="9"/>
      <c r="E113" s="9"/>
      <c r="F113" s="9"/>
      <c r="G113" s="9"/>
      <c r="H113" s="4">
        <f t="shared" si="29"/>
        <v>0</v>
      </c>
      <c r="I113" s="4">
        <v>0</v>
      </c>
      <c r="J113" s="4"/>
      <c r="K113" s="4">
        <v>0</v>
      </c>
      <c r="L113" s="4">
        <v>0</v>
      </c>
      <c r="M113" s="4">
        <v>0</v>
      </c>
      <c r="N113" s="4">
        <v>0</v>
      </c>
      <c r="O113" s="22"/>
    </row>
    <row r="114" spans="1:15" ht="21.6" x14ac:dyDescent="0.35">
      <c r="A114" s="39">
        <v>94</v>
      </c>
      <c r="B114" s="6" t="s">
        <v>9</v>
      </c>
      <c r="C114" s="47"/>
      <c r="D114" s="9"/>
      <c r="E114" s="9"/>
      <c r="F114" s="9"/>
      <c r="G114" s="9"/>
      <c r="H114" s="4">
        <f t="shared" si="29"/>
        <v>5000</v>
      </c>
      <c r="I114" s="4">
        <v>0</v>
      </c>
      <c r="J114" s="4"/>
      <c r="K114" s="4">
        <v>5000</v>
      </c>
      <c r="L114" s="4">
        <v>0</v>
      </c>
      <c r="M114" s="4">
        <v>0</v>
      </c>
      <c r="N114" s="4">
        <f>M114*1.05</f>
        <v>0</v>
      </c>
      <c r="O114" s="22"/>
    </row>
    <row r="115" spans="1:15" ht="21" customHeight="1" x14ac:dyDescent="0.35">
      <c r="A115" s="39">
        <v>95</v>
      </c>
      <c r="B115" s="6" t="s">
        <v>10</v>
      </c>
      <c r="C115" s="47"/>
      <c r="D115" s="9"/>
      <c r="E115" s="9"/>
      <c r="F115" s="9"/>
      <c r="G115" s="9"/>
      <c r="H115" s="4">
        <f t="shared" si="29"/>
        <v>0</v>
      </c>
      <c r="I115" s="4">
        <v>0</v>
      </c>
      <c r="J115" s="4"/>
      <c r="K115" s="4">
        <v>0</v>
      </c>
      <c r="L115" s="4">
        <v>0</v>
      </c>
      <c r="M115" s="4">
        <v>0</v>
      </c>
      <c r="N115" s="4">
        <v>0</v>
      </c>
      <c r="O115" s="22"/>
    </row>
    <row r="116" spans="1:15" ht="66" customHeight="1" x14ac:dyDescent="0.35">
      <c r="A116" s="39">
        <v>96</v>
      </c>
      <c r="B116" s="54" t="s">
        <v>58</v>
      </c>
      <c r="C116" s="7" t="s">
        <v>25</v>
      </c>
      <c r="D116" s="8">
        <f>H117</f>
        <v>4673.3</v>
      </c>
      <c r="E116" s="9"/>
      <c r="F116" s="10">
        <v>2024</v>
      </c>
      <c r="G116" s="10">
        <v>2024</v>
      </c>
      <c r="H116" s="4"/>
      <c r="I116" s="4"/>
      <c r="J116" s="4"/>
      <c r="K116" s="4"/>
      <c r="L116" s="4"/>
      <c r="M116" s="4"/>
      <c r="N116" s="4"/>
      <c r="O116" s="22"/>
    </row>
    <row r="117" spans="1:15" ht="43.2" x14ac:dyDescent="0.35">
      <c r="A117" s="39">
        <v>97</v>
      </c>
      <c r="B117" s="54" t="s">
        <v>53</v>
      </c>
      <c r="C117" s="7"/>
      <c r="D117" s="33"/>
      <c r="E117" s="9"/>
      <c r="F117" s="10"/>
      <c r="G117" s="10"/>
      <c r="H117" s="4">
        <f t="shared" ref="H117:H121" si="31">I117+K117+L117+M117+N117</f>
        <v>4673.3</v>
      </c>
      <c r="I117" s="4">
        <f t="shared" ref="I117" si="32">I118+I119+I120+I121</f>
        <v>0</v>
      </c>
      <c r="J117" s="4"/>
      <c r="K117" s="4">
        <f t="shared" ref="K117:N117" si="33">K118+K119+K120+K121</f>
        <v>4673.3</v>
      </c>
      <c r="L117" s="4">
        <f t="shared" si="33"/>
        <v>0</v>
      </c>
      <c r="M117" s="4">
        <f t="shared" si="33"/>
        <v>0</v>
      </c>
      <c r="N117" s="4">
        <f t="shared" si="33"/>
        <v>0</v>
      </c>
      <c r="O117" s="22"/>
    </row>
    <row r="118" spans="1:15" ht="21.6" x14ac:dyDescent="0.35">
      <c r="A118" s="39">
        <v>98</v>
      </c>
      <c r="B118" s="6" t="s">
        <v>5</v>
      </c>
      <c r="C118" s="47"/>
      <c r="D118" s="9"/>
      <c r="E118" s="9"/>
      <c r="F118" s="9"/>
      <c r="G118" s="9"/>
      <c r="H118" s="4">
        <f t="shared" si="31"/>
        <v>0</v>
      </c>
      <c r="I118" s="4">
        <v>0</v>
      </c>
      <c r="J118" s="4"/>
      <c r="K118" s="4">
        <v>0</v>
      </c>
      <c r="L118" s="4">
        <v>0</v>
      </c>
      <c r="M118" s="4">
        <v>0</v>
      </c>
      <c r="N118" s="4">
        <v>0</v>
      </c>
      <c r="O118" s="22"/>
    </row>
    <row r="119" spans="1:15" ht="21.6" x14ac:dyDescent="0.35">
      <c r="A119" s="39">
        <v>99</v>
      </c>
      <c r="B119" s="6" t="s">
        <v>4</v>
      </c>
      <c r="C119" s="47"/>
      <c r="D119" s="9"/>
      <c r="E119" s="9"/>
      <c r="F119" s="9"/>
      <c r="G119" s="9"/>
      <c r="H119" s="4">
        <f t="shared" si="31"/>
        <v>0</v>
      </c>
      <c r="I119" s="4">
        <v>0</v>
      </c>
      <c r="J119" s="4"/>
      <c r="K119" s="4">
        <v>0</v>
      </c>
      <c r="L119" s="4">
        <v>0</v>
      </c>
      <c r="M119" s="4">
        <v>0</v>
      </c>
      <c r="N119" s="4">
        <v>0</v>
      </c>
      <c r="O119" s="22"/>
    </row>
    <row r="120" spans="1:15" ht="21.6" x14ac:dyDescent="0.35">
      <c r="A120" s="39">
        <v>100</v>
      </c>
      <c r="B120" s="6" t="s">
        <v>9</v>
      </c>
      <c r="C120" s="47"/>
      <c r="D120" s="9"/>
      <c r="E120" s="9"/>
      <c r="F120" s="9"/>
      <c r="G120" s="9"/>
      <c r="H120" s="4">
        <f t="shared" si="31"/>
        <v>4673.3</v>
      </c>
      <c r="I120" s="4">
        <v>0</v>
      </c>
      <c r="J120" s="4"/>
      <c r="K120" s="4">
        <v>4673.3</v>
      </c>
      <c r="L120" s="4">
        <v>0</v>
      </c>
      <c r="M120" s="4">
        <v>0</v>
      </c>
      <c r="N120" s="4">
        <f>M120*1.05</f>
        <v>0</v>
      </c>
      <c r="O120" s="22"/>
    </row>
    <row r="121" spans="1:15" ht="21" customHeight="1" x14ac:dyDescent="0.35">
      <c r="A121" s="39">
        <v>101</v>
      </c>
      <c r="B121" s="6" t="s">
        <v>10</v>
      </c>
      <c r="C121" s="47"/>
      <c r="D121" s="9"/>
      <c r="E121" s="9"/>
      <c r="F121" s="9"/>
      <c r="G121" s="9"/>
      <c r="H121" s="4">
        <f t="shared" si="31"/>
        <v>0</v>
      </c>
      <c r="I121" s="4">
        <v>0</v>
      </c>
      <c r="J121" s="4"/>
      <c r="K121" s="4">
        <v>0</v>
      </c>
      <c r="L121" s="4">
        <v>0</v>
      </c>
      <c r="M121" s="4">
        <v>0</v>
      </c>
      <c r="N121" s="4">
        <v>0</v>
      </c>
      <c r="O121" s="22"/>
    </row>
    <row r="122" spans="1:15" s="16" customFormat="1" ht="91.2" customHeight="1" x14ac:dyDescent="0.35">
      <c r="A122" s="46">
        <v>102</v>
      </c>
      <c r="B122" s="54" t="s">
        <v>67</v>
      </c>
      <c r="C122" s="7" t="s">
        <v>25</v>
      </c>
      <c r="D122" s="8">
        <f>H123</f>
        <v>4333.6000000000004</v>
      </c>
      <c r="E122" s="9"/>
      <c r="F122" s="10">
        <v>2024</v>
      </c>
      <c r="G122" s="10">
        <v>2024</v>
      </c>
      <c r="H122" s="4"/>
      <c r="I122" s="4"/>
      <c r="J122" s="4"/>
      <c r="K122" s="4"/>
      <c r="L122" s="4"/>
      <c r="M122" s="4"/>
      <c r="N122" s="4"/>
      <c r="O122" s="31"/>
    </row>
    <row r="123" spans="1:15" ht="43.2" x14ac:dyDescent="0.35">
      <c r="A123" s="46">
        <v>103</v>
      </c>
      <c r="B123" s="54" t="s">
        <v>59</v>
      </c>
      <c r="C123" s="7"/>
      <c r="D123" s="33"/>
      <c r="E123" s="9"/>
      <c r="F123" s="10"/>
      <c r="G123" s="10"/>
      <c r="H123" s="4">
        <f t="shared" ref="H123:H127" si="34">I123+K123+L123+M123+N123</f>
        <v>4333.6000000000004</v>
      </c>
      <c r="I123" s="4">
        <f t="shared" ref="I123" si="35">I124+I125+I126+I127</f>
        <v>0</v>
      </c>
      <c r="J123" s="4"/>
      <c r="K123" s="4">
        <f t="shared" ref="K123:N123" si="36">K124+K125+K126+K127</f>
        <v>4333.6000000000004</v>
      </c>
      <c r="L123" s="4">
        <f t="shared" si="36"/>
        <v>0</v>
      </c>
      <c r="M123" s="4">
        <f t="shared" si="36"/>
        <v>0</v>
      </c>
      <c r="N123" s="4">
        <f t="shared" si="36"/>
        <v>0</v>
      </c>
      <c r="O123" s="22"/>
    </row>
    <row r="124" spans="1:15" ht="21.6" x14ac:dyDescent="0.35">
      <c r="A124" s="46">
        <v>104</v>
      </c>
      <c r="B124" s="6" t="s">
        <v>5</v>
      </c>
      <c r="C124" s="47"/>
      <c r="D124" s="9"/>
      <c r="E124" s="9"/>
      <c r="F124" s="9"/>
      <c r="G124" s="9"/>
      <c r="H124" s="4">
        <f t="shared" si="34"/>
        <v>0</v>
      </c>
      <c r="I124" s="4">
        <v>0</v>
      </c>
      <c r="J124" s="4"/>
      <c r="K124" s="4">
        <v>0</v>
      </c>
      <c r="L124" s="4">
        <v>0</v>
      </c>
      <c r="M124" s="4">
        <v>0</v>
      </c>
      <c r="N124" s="4">
        <v>0</v>
      </c>
      <c r="O124" s="22"/>
    </row>
    <row r="125" spans="1:15" ht="21.6" x14ac:dyDescent="0.35">
      <c r="A125" s="46">
        <v>105</v>
      </c>
      <c r="B125" s="6" t="s">
        <v>4</v>
      </c>
      <c r="C125" s="47"/>
      <c r="D125" s="9"/>
      <c r="E125" s="9"/>
      <c r="F125" s="9"/>
      <c r="G125" s="9"/>
      <c r="H125" s="4">
        <f t="shared" si="34"/>
        <v>0</v>
      </c>
      <c r="I125" s="4">
        <v>0</v>
      </c>
      <c r="J125" s="4"/>
      <c r="K125" s="4">
        <v>0</v>
      </c>
      <c r="L125" s="4">
        <v>0</v>
      </c>
      <c r="M125" s="4">
        <v>0</v>
      </c>
      <c r="N125" s="4">
        <v>0</v>
      </c>
      <c r="O125" s="22"/>
    </row>
    <row r="126" spans="1:15" ht="21.6" x14ac:dyDescent="0.35">
      <c r="A126" s="46">
        <v>106</v>
      </c>
      <c r="B126" s="6" t="s">
        <v>9</v>
      </c>
      <c r="C126" s="47"/>
      <c r="D126" s="9"/>
      <c r="E126" s="9"/>
      <c r="F126" s="9"/>
      <c r="G126" s="9"/>
      <c r="H126" s="4">
        <f t="shared" si="34"/>
        <v>4333.6000000000004</v>
      </c>
      <c r="I126" s="4">
        <v>0</v>
      </c>
      <c r="J126" s="4"/>
      <c r="K126" s="4">
        <v>4333.6000000000004</v>
      </c>
      <c r="L126" s="4">
        <v>0</v>
      </c>
      <c r="M126" s="4">
        <v>0</v>
      </c>
      <c r="N126" s="4">
        <f>M126*1.05</f>
        <v>0</v>
      </c>
      <c r="O126" s="22"/>
    </row>
    <row r="127" spans="1:15" ht="21" customHeight="1" x14ac:dyDescent="0.35">
      <c r="A127" s="46">
        <v>107</v>
      </c>
      <c r="B127" s="6" t="s">
        <v>10</v>
      </c>
      <c r="C127" s="47"/>
      <c r="D127" s="9"/>
      <c r="E127" s="9"/>
      <c r="F127" s="9"/>
      <c r="G127" s="9"/>
      <c r="H127" s="4">
        <f t="shared" si="34"/>
        <v>0</v>
      </c>
      <c r="I127" s="4">
        <v>0</v>
      </c>
      <c r="J127" s="4"/>
      <c r="K127" s="4">
        <v>0</v>
      </c>
      <c r="L127" s="4">
        <v>0</v>
      </c>
      <c r="M127" s="4">
        <v>0</v>
      </c>
      <c r="N127" s="4">
        <v>0</v>
      </c>
      <c r="O127" s="22"/>
    </row>
    <row r="128" spans="1:15" ht="88.2" customHeight="1" x14ac:dyDescent="0.35">
      <c r="A128" s="46">
        <v>108</v>
      </c>
      <c r="B128" s="54" t="s">
        <v>66</v>
      </c>
      <c r="C128" s="7" t="s">
        <v>25</v>
      </c>
      <c r="D128" s="8">
        <f>H129</f>
        <v>219</v>
      </c>
      <c r="E128" s="9"/>
      <c r="F128" s="10">
        <v>2023</v>
      </c>
      <c r="G128" s="10">
        <v>2023</v>
      </c>
      <c r="H128" s="4"/>
      <c r="I128" s="4"/>
      <c r="J128" s="4"/>
      <c r="K128" s="4"/>
      <c r="L128" s="4"/>
      <c r="M128" s="4"/>
      <c r="N128" s="4"/>
      <c r="O128" s="22"/>
    </row>
    <row r="129" spans="1:15" ht="43.2" x14ac:dyDescent="0.35">
      <c r="A129" s="46">
        <v>109</v>
      </c>
      <c r="B129" s="54" t="s">
        <v>63</v>
      </c>
      <c r="C129" s="7"/>
      <c r="D129" s="33"/>
      <c r="E129" s="9"/>
      <c r="F129" s="10"/>
      <c r="G129" s="10"/>
      <c r="H129" s="4">
        <f t="shared" ref="H129:H133" si="37">I129+K129+L129+M129+N129</f>
        <v>219</v>
      </c>
      <c r="I129" s="4">
        <f t="shared" ref="I129" si="38">I130+I131+I132+I133</f>
        <v>219</v>
      </c>
      <c r="J129" s="4"/>
      <c r="K129" s="4">
        <f t="shared" ref="K129:N129" si="39">K130+K131+K132+K133</f>
        <v>0</v>
      </c>
      <c r="L129" s="4">
        <f t="shared" si="39"/>
        <v>0</v>
      </c>
      <c r="M129" s="4">
        <f t="shared" si="39"/>
        <v>0</v>
      </c>
      <c r="N129" s="4">
        <f t="shared" si="39"/>
        <v>0</v>
      </c>
      <c r="O129" s="22"/>
    </row>
    <row r="130" spans="1:15" ht="21.6" x14ac:dyDescent="0.35">
      <c r="A130" s="46">
        <v>110</v>
      </c>
      <c r="B130" s="6" t="s">
        <v>5</v>
      </c>
      <c r="C130" s="47"/>
      <c r="D130" s="9"/>
      <c r="E130" s="9"/>
      <c r="F130" s="9"/>
      <c r="G130" s="9"/>
      <c r="H130" s="4">
        <f t="shared" si="37"/>
        <v>0</v>
      </c>
      <c r="I130" s="4">
        <v>0</v>
      </c>
      <c r="J130" s="4"/>
      <c r="K130" s="4">
        <v>0</v>
      </c>
      <c r="L130" s="4">
        <v>0</v>
      </c>
      <c r="M130" s="4">
        <v>0</v>
      </c>
      <c r="N130" s="4">
        <v>0</v>
      </c>
      <c r="O130" s="22"/>
    </row>
    <row r="131" spans="1:15" ht="21.6" x14ac:dyDescent="0.35">
      <c r="A131" s="46">
        <v>111</v>
      </c>
      <c r="B131" s="6" t="s">
        <v>4</v>
      </c>
      <c r="C131" s="47"/>
      <c r="D131" s="9"/>
      <c r="E131" s="9"/>
      <c r="F131" s="9"/>
      <c r="G131" s="9"/>
      <c r="H131" s="4">
        <f t="shared" si="37"/>
        <v>0</v>
      </c>
      <c r="I131" s="4">
        <v>0</v>
      </c>
      <c r="J131" s="4"/>
      <c r="K131" s="4">
        <v>0</v>
      </c>
      <c r="L131" s="4">
        <v>0</v>
      </c>
      <c r="M131" s="4">
        <v>0</v>
      </c>
      <c r="N131" s="4">
        <v>0</v>
      </c>
      <c r="O131" s="22"/>
    </row>
    <row r="132" spans="1:15" ht="21.6" x14ac:dyDescent="0.35">
      <c r="A132" s="46">
        <v>112</v>
      </c>
      <c r="B132" s="6" t="s">
        <v>9</v>
      </c>
      <c r="C132" s="47"/>
      <c r="D132" s="9"/>
      <c r="E132" s="9"/>
      <c r="F132" s="9"/>
      <c r="G132" s="9"/>
      <c r="H132" s="4">
        <f t="shared" si="37"/>
        <v>219</v>
      </c>
      <c r="I132" s="4">
        <v>219</v>
      </c>
      <c r="J132" s="4"/>
      <c r="K132" s="4">
        <v>0</v>
      </c>
      <c r="L132" s="4">
        <f>K132*1.05</f>
        <v>0</v>
      </c>
      <c r="M132" s="4">
        <v>0</v>
      </c>
      <c r="N132" s="4">
        <f>M132*1.05</f>
        <v>0</v>
      </c>
      <c r="O132" s="22"/>
    </row>
    <row r="133" spans="1:15" ht="21" customHeight="1" x14ac:dyDescent="0.35">
      <c r="A133" s="46">
        <v>113</v>
      </c>
      <c r="B133" s="6" t="s">
        <v>10</v>
      </c>
      <c r="C133" s="47"/>
      <c r="D133" s="9"/>
      <c r="E133" s="9"/>
      <c r="F133" s="9"/>
      <c r="G133" s="9"/>
      <c r="H133" s="4">
        <f t="shared" si="37"/>
        <v>0</v>
      </c>
      <c r="I133" s="4">
        <v>0</v>
      </c>
      <c r="J133" s="4"/>
      <c r="K133" s="4">
        <v>0</v>
      </c>
      <c r="L133" s="4">
        <v>0</v>
      </c>
      <c r="M133" s="4">
        <v>0</v>
      </c>
      <c r="N133" s="4">
        <v>0</v>
      </c>
      <c r="O133" s="22"/>
    </row>
    <row r="134" spans="1:15" ht="94.8" customHeight="1" x14ac:dyDescent="0.35">
      <c r="A134" s="39">
        <v>114</v>
      </c>
      <c r="B134" s="54" t="s">
        <v>68</v>
      </c>
      <c r="C134" s="7" t="s">
        <v>25</v>
      </c>
      <c r="D134" s="8">
        <f>H135</f>
        <v>444.1</v>
      </c>
      <c r="E134" s="9"/>
      <c r="F134" s="10">
        <v>2023</v>
      </c>
      <c r="G134" s="10">
        <v>2023</v>
      </c>
      <c r="H134" s="4"/>
      <c r="I134" s="4"/>
      <c r="J134" s="4"/>
      <c r="K134" s="4"/>
      <c r="L134" s="4"/>
      <c r="M134" s="4"/>
      <c r="N134" s="4"/>
      <c r="O134" s="22"/>
    </row>
    <row r="135" spans="1:15" ht="51" customHeight="1" x14ac:dyDescent="0.35">
      <c r="A135" s="39">
        <v>115</v>
      </c>
      <c r="B135" s="54" t="s">
        <v>65</v>
      </c>
      <c r="C135" s="7"/>
      <c r="D135" s="33"/>
      <c r="E135" s="9"/>
      <c r="F135" s="10"/>
      <c r="G135" s="10"/>
      <c r="H135" s="4">
        <f t="shared" ref="H135:H139" si="40">I135+K135+L135+M135+N135</f>
        <v>444.1</v>
      </c>
      <c r="I135" s="4">
        <f t="shared" ref="I135" si="41">I136+I137+I138+I139</f>
        <v>444.1</v>
      </c>
      <c r="J135" s="4"/>
      <c r="K135" s="4">
        <f t="shared" ref="K135:N135" si="42">K136+K137+K138+K139</f>
        <v>0</v>
      </c>
      <c r="L135" s="4">
        <f t="shared" si="42"/>
        <v>0</v>
      </c>
      <c r="M135" s="4">
        <f t="shared" si="42"/>
        <v>0</v>
      </c>
      <c r="N135" s="4">
        <f t="shared" si="42"/>
        <v>0</v>
      </c>
      <c r="O135" s="22"/>
    </row>
    <row r="136" spans="1:15" ht="21" customHeight="1" x14ac:dyDescent="0.35">
      <c r="A136" s="39">
        <v>116</v>
      </c>
      <c r="B136" s="6" t="s">
        <v>5</v>
      </c>
      <c r="C136" s="39"/>
      <c r="D136" s="9"/>
      <c r="E136" s="9"/>
      <c r="F136" s="9"/>
      <c r="G136" s="9"/>
      <c r="H136" s="4">
        <f t="shared" si="40"/>
        <v>0</v>
      </c>
      <c r="I136" s="4">
        <v>0</v>
      </c>
      <c r="J136" s="4"/>
      <c r="K136" s="4">
        <v>0</v>
      </c>
      <c r="L136" s="4">
        <v>0</v>
      </c>
      <c r="M136" s="4">
        <v>0</v>
      </c>
      <c r="N136" s="4">
        <v>0</v>
      </c>
      <c r="O136" s="22"/>
    </row>
    <row r="137" spans="1:15" ht="21" customHeight="1" x14ac:dyDescent="0.35">
      <c r="A137" s="39">
        <v>117</v>
      </c>
      <c r="B137" s="6" t="s">
        <v>4</v>
      </c>
      <c r="C137" s="39"/>
      <c r="D137" s="9"/>
      <c r="E137" s="9"/>
      <c r="F137" s="9"/>
      <c r="G137" s="9"/>
      <c r="H137" s="4">
        <f t="shared" si="40"/>
        <v>0</v>
      </c>
      <c r="I137" s="4">
        <v>0</v>
      </c>
      <c r="J137" s="4"/>
      <c r="K137" s="4">
        <v>0</v>
      </c>
      <c r="L137" s="4">
        <v>0</v>
      </c>
      <c r="M137" s="4">
        <v>0</v>
      </c>
      <c r="N137" s="4">
        <v>0</v>
      </c>
      <c r="O137" s="22"/>
    </row>
    <row r="138" spans="1:15" ht="21.6" x14ac:dyDescent="0.35">
      <c r="A138" s="39">
        <v>118</v>
      </c>
      <c r="B138" s="6" t="s">
        <v>9</v>
      </c>
      <c r="C138" s="39"/>
      <c r="D138" s="9"/>
      <c r="E138" s="9"/>
      <c r="F138" s="9"/>
      <c r="G138" s="9"/>
      <c r="H138" s="4">
        <f t="shared" si="40"/>
        <v>444.1</v>
      </c>
      <c r="I138" s="4">
        <v>444.1</v>
      </c>
      <c r="J138" s="4"/>
      <c r="K138" s="4">
        <v>0</v>
      </c>
      <c r="L138" s="4">
        <f>K138*1.05</f>
        <v>0</v>
      </c>
      <c r="M138" s="4">
        <v>0</v>
      </c>
      <c r="N138" s="4">
        <f>M138*1.05</f>
        <v>0</v>
      </c>
    </row>
    <row r="139" spans="1:15" ht="21.6" x14ac:dyDescent="0.35">
      <c r="A139" s="39">
        <v>119</v>
      </c>
      <c r="B139" s="6" t="s">
        <v>10</v>
      </c>
      <c r="C139" s="39"/>
      <c r="D139" s="9"/>
      <c r="E139" s="9"/>
      <c r="F139" s="9"/>
      <c r="G139" s="9"/>
      <c r="H139" s="4">
        <f t="shared" si="40"/>
        <v>0</v>
      </c>
      <c r="I139" s="4">
        <v>0</v>
      </c>
      <c r="J139" s="4"/>
      <c r="K139" s="4">
        <v>0</v>
      </c>
      <c r="L139" s="4">
        <v>0</v>
      </c>
      <c r="M139" s="4">
        <v>0</v>
      </c>
      <c r="N139" s="4">
        <v>0</v>
      </c>
    </row>
    <row r="140" spans="1:15" s="16" customFormat="1" ht="117" customHeight="1" x14ac:dyDescent="0.35">
      <c r="A140" s="46">
        <v>120</v>
      </c>
      <c r="B140" s="54" t="s">
        <v>71</v>
      </c>
      <c r="C140" s="7" t="s">
        <v>25</v>
      </c>
      <c r="D140" s="8">
        <f>H141</f>
        <v>3148.08</v>
      </c>
      <c r="E140" s="9"/>
      <c r="F140" s="10">
        <v>2023</v>
      </c>
      <c r="G140" s="10">
        <v>2023</v>
      </c>
      <c r="H140" s="4"/>
      <c r="I140" s="4"/>
      <c r="J140" s="4"/>
      <c r="K140" s="4"/>
      <c r="L140" s="4"/>
      <c r="M140" s="4"/>
      <c r="N140" s="4"/>
      <c r="O140" s="31"/>
    </row>
    <row r="141" spans="1:15" ht="43.2" x14ac:dyDescent="0.35">
      <c r="A141" s="46">
        <v>121</v>
      </c>
      <c r="B141" s="54" t="s">
        <v>69</v>
      </c>
      <c r="C141" s="7"/>
      <c r="D141" s="33"/>
      <c r="E141" s="9"/>
      <c r="F141" s="10"/>
      <c r="G141" s="10"/>
      <c r="H141" s="4">
        <f t="shared" ref="H141:H145" si="43">I141+K141+L141+M141+N141</f>
        <v>3148.08</v>
      </c>
      <c r="I141" s="4">
        <f t="shared" ref="I141" si="44">I142+I143+I144+I145</f>
        <v>3148.08</v>
      </c>
      <c r="J141" s="4"/>
      <c r="K141" s="4">
        <f t="shared" ref="K141:N141" si="45">K142+K143+K144+K145</f>
        <v>0</v>
      </c>
      <c r="L141" s="4">
        <f t="shared" si="45"/>
        <v>0</v>
      </c>
      <c r="M141" s="4">
        <f t="shared" si="45"/>
        <v>0</v>
      </c>
      <c r="N141" s="4">
        <f t="shared" si="45"/>
        <v>0</v>
      </c>
      <c r="O141" s="22"/>
    </row>
    <row r="142" spans="1:15" ht="21.6" x14ac:dyDescent="0.35">
      <c r="A142" s="46">
        <v>122</v>
      </c>
      <c r="B142" s="6" t="s">
        <v>5</v>
      </c>
      <c r="C142" s="46"/>
      <c r="D142" s="9"/>
      <c r="E142" s="9"/>
      <c r="F142" s="9"/>
      <c r="G142" s="9"/>
      <c r="H142" s="4">
        <f t="shared" si="43"/>
        <v>0</v>
      </c>
      <c r="I142" s="4">
        <v>0</v>
      </c>
      <c r="J142" s="4"/>
      <c r="K142" s="4">
        <v>0</v>
      </c>
      <c r="L142" s="4">
        <v>0</v>
      </c>
      <c r="M142" s="4">
        <v>0</v>
      </c>
      <c r="N142" s="4">
        <v>0</v>
      </c>
      <c r="O142" s="22"/>
    </row>
    <row r="143" spans="1:15" ht="21.6" x14ac:dyDescent="0.35">
      <c r="A143" s="46">
        <v>123</v>
      </c>
      <c r="B143" s="6" t="s">
        <v>4</v>
      </c>
      <c r="C143" s="46"/>
      <c r="D143" s="9"/>
      <c r="E143" s="9"/>
      <c r="F143" s="9"/>
      <c r="G143" s="9"/>
      <c r="H143" s="4">
        <f t="shared" si="43"/>
        <v>0</v>
      </c>
      <c r="I143" s="4">
        <v>0</v>
      </c>
      <c r="J143" s="4"/>
      <c r="K143" s="4">
        <v>0</v>
      </c>
      <c r="L143" s="4">
        <v>0</v>
      </c>
      <c r="M143" s="4">
        <v>0</v>
      </c>
      <c r="N143" s="4">
        <v>0</v>
      </c>
      <c r="O143" s="22"/>
    </row>
    <row r="144" spans="1:15" ht="21.6" x14ac:dyDescent="0.35">
      <c r="A144" s="46">
        <v>124</v>
      </c>
      <c r="B144" s="6" t="s">
        <v>9</v>
      </c>
      <c r="C144" s="46"/>
      <c r="D144" s="9"/>
      <c r="E144" s="9"/>
      <c r="F144" s="9"/>
      <c r="G144" s="9"/>
      <c r="H144" s="4">
        <f t="shared" si="43"/>
        <v>3148.08</v>
      </c>
      <c r="I144" s="4">
        <v>3148.08</v>
      </c>
      <c r="J144" s="4"/>
      <c r="K144" s="4">
        <v>0</v>
      </c>
      <c r="L144" s="4">
        <v>0</v>
      </c>
      <c r="M144" s="4">
        <v>0</v>
      </c>
      <c r="N144" s="4">
        <f>M144*1.05</f>
        <v>0</v>
      </c>
      <c r="O144" s="22"/>
    </row>
    <row r="145" spans="1:15" ht="21" customHeight="1" x14ac:dyDescent="0.35">
      <c r="A145" s="46">
        <v>125</v>
      </c>
      <c r="B145" s="6" t="s">
        <v>10</v>
      </c>
      <c r="C145" s="46"/>
      <c r="D145" s="9"/>
      <c r="E145" s="9"/>
      <c r="F145" s="9"/>
      <c r="G145" s="9"/>
      <c r="H145" s="4">
        <f t="shared" si="43"/>
        <v>0</v>
      </c>
      <c r="I145" s="4">
        <v>0</v>
      </c>
      <c r="J145" s="4"/>
      <c r="K145" s="4">
        <v>0</v>
      </c>
      <c r="L145" s="4">
        <v>0</v>
      </c>
      <c r="M145" s="4">
        <v>0</v>
      </c>
      <c r="N145" s="4">
        <v>0</v>
      </c>
      <c r="O145" s="22"/>
    </row>
    <row r="146" spans="1:15" ht="21.6" x14ac:dyDescent="0.35">
      <c r="A146" s="48"/>
      <c r="B146" s="52"/>
      <c r="C146" s="48"/>
      <c r="D146" s="49"/>
      <c r="E146" s="49"/>
      <c r="F146" s="49"/>
      <c r="G146" s="49"/>
      <c r="H146" s="50"/>
      <c r="I146" s="50"/>
      <c r="J146" s="50"/>
      <c r="K146" s="50"/>
      <c r="L146" s="50"/>
      <c r="M146" s="50"/>
      <c r="N146" s="50"/>
    </row>
    <row r="147" spans="1:15" ht="21.6" x14ac:dyDescent="0.35">
      <c r="A147" s="58" t="s">
        <v>42</v>
      </c>
      <c r="B147" s="58"/>
      <c r="C147" s="58"/>
      <c r="D147" s="25"/>
      <c r="E147" s="25"/>
      <c r="F147" s="25"/>
      <c r="G147" s="25"/>
      <c r="H147" s="1"/>
      <c r="I147" s="1"/>
      <c r="J147" s="1"/>
      <c r="K147" s="1"/>
      <c r="L147" s="1"/>
      <c r="M147" s="1"/>
      <c r="N147" s="1"/>
    </row>
    <row r="148" spans="1:15" ht="22.2" x14ac:dyDescent="0.4">
      <c r="A148" s="18"/>
      <c r="B148" s="2"/>
      <c r="C148" s="3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5" ht="22.2" x14ac:dyDescent="0.4">
      <c r="A149" s="18"/>
      <c r="B149" s="2"/>
      <c r="C149" s="3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mergeCells count="12">
    <mergeCell ref="B14:N14"/>
    <mergeCell ref="A147:C147"/>
    <mergeCell ref="K1:N1"/>
    <mergeCell ref="K3:N3"/>
    <mergeCell ref="B4:N4"/>
    <mergeCell ref="A6:A7"/>
    <mergeCell ref="B6:B7"/>
    <mergeCell ref="C6:C7"/>
    <mergeCell ref="D6:E6"/>
    <mergeCell ref="F6:G6"/>
    <mergeCell ref="H6:N6"/>
    <mergeCell ref="K2:N2"/>
  </mergeCells>
  <pageMargins left="0.82677165354330717" right="0.82677165354330717" top="0.98425196850393704" bottom="0.39370078740157483" header="0" footer="7.874015748031496E-2"/>
  <pageSetup paperSize="9" scale="55" fitToHeight="0" orientation="landscape" r:id="rId1"/>
  <headerFooter differentFirst="1" alignWithMargins="0">
    <oddHeader>&amp;C&amp;P</oddHeader>
  </headerFooter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2023-2027</vt:lpstr>
      <vt:lpstr>'2023-2027'!Область_печати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2023-01-18T11:33:56Z</dcterms:modified>
</cp:coreProperties>
</file>