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705" windowWidth="17715" windowHeight="11865" tabRatio="819"/>
  </bookViews>
  <sheets>
    <sheet name="Лист2" sheetId="2" r:id="rId1"/>
  </sheets>
  <definedNames>
    <definedName name="_xlnm._FilterDatabase" localSheetId="0" hidden="1">Лист2!$A$3:$E$165</definedName>
  </definedNames>
  <calcPr calcId="144525"/>
</workbook>
</file>

<file path=xl/calcChain.xml><?xml version="1.0" encoding="utf-8"?>
<calcChain xmlns="http://schemas.openxmlformats.org/spreadsheetml/2006/main">
  <c r="D60" i="2" l="1"/>
  <c r="D149" i="2"/>
  <c r="D148" i="2"/>
  <c r="C14" i="2" l="1"/>
  <c r="C13" i="2"/>
  <c r="C12" i="2"/>
  <c r="D108" i="2"/>
  <c r="B12" i="2"/>
  <c r="C107" i="2"/>
  <c r="B107" i="2"/>
  <c r="C91" i="2"/>
  <c r="C31" i="2" l="1"/>
  <c r="D37" i="2" l="1"/>
  <c r="D36" i="2"/>
  <c r="D20" i="2" l="1"/>
  <c r="B13" i="2"/>
  <c r="B14" i="2"/>
  <c r="D109" i="2" l="1"/>
  <c r="D110" i="2"/>
  <c r="D107" i="2"/>
  <c r="D32" i="2" l="1"/>
  <c r="B31" i="2"/>
  <c r="C117" i="2" l="1"/>
  <c r="B117" i="2"/>
  <c r="D105" i="2" l="1"/>
  <c r="C27" i="2" l="1"/>
  <c r="D75" i="2" l="1"/>
  <c r="D68" i="2"/>
  <c r="C121" i="2" l="1"/>
  <c r="B121" i="2"/>
  <c r="B15" i="2" l="1"/>
  <c r="C11" i="2" l="1"/>
  <c r="B11" i="2"/>
  <c r="C89" i="2"/>
  <c r="B89" i="2"/>
  <c r="C83" i="2"/>
  <c r="B83" i="2"/>
  <c r="C99" i="2"/>
  <c r="B99" i="2"/>
  <c r="D101" i="2"/>
  <c r="D100" i="2"/>
  <c r="C103" i="2"/>
  <c r="B103" i="2"/>
  <c r="D104" i="2"/>
  <c r="D11" i="2" l="1"/>
  <c r="D99" i="2"/>
  <c r="D103" i="2"/>
  <c r="D49" i="2"/>
  <c r="C39" i="2"/>
  <c r="B39" i="2"/>
  <c r="D39" i="2" l="1"/>
  <c r="C35" i="2"/>
  <c r="B35" i="2"/>
  <c r="D35" i="2" l="1"/>
  <c r="B27" i="2" l="1"/>
  <c r="C5" i="2" l="1"/>
  <c r="B5" i="2"/>
  <c r="C126" i="2"/>
  <c r="B126" i="2"/>
  <c r="C158" i="2" l="1"/>
  <c r="B158" i="2"/>
  <c r="B147" i="2" l="1"/>
  <c r="B118" i="2" l="1"/>
  <c r="B6" i="2" s="1"/>
  <c r="B119" i="2"/>
  <c r="C112" i="2" l="1"/>
  <c r="B112" i="2"/>
  <c r="C147" i="2" l="1"/>
  <c r="D86" i="2" l="1"/>
  <c r="C138" i="2" l="1"/>
  <c r="B138" i="2"/>
  <c r="D140" i="2"/>
  <c r="D85" i="2" l="1"/>
  <c r="C78" i="2"/>
  <c r="D79" i="2"/>
  <c r="D81" i="2"/>
  <c r="D80" i="2"/>
  <c r="B153" i="2" l="1"/>
  <c r="B7" i="2" s="1"/>
  <c r="B4" i="2" s="1"/>
  <c r="C17" i="2" l="1"/>
  <c r="D76" i="2"/>
  <c r="C153" i="2"/>
  <c r="D113" i="2"/>
  <c r="D165" i="2"/>
  <c r="D162" i="2"/>
  <c r="D159" i="2"/>
  <c r="C164" i="2"/>
  <c r="B164" i="2"/>
  <c r="C161" i="2"/>
  <c r="B161" i="2"/>
  <c r="D150" i="2"/>
  <c r="C119" i="2"/>
  <c r="C118" i="2"/>
  <c r="C6" i="2" s="1"/>
  <c r="D145" i="2"/>
  <c r="C143" i="2"/>
  <c r="B143" i="2"/>
  <c r="D141" i="2"/>
  <c r="D136" i="2"/>
  <c r="C134" i="2"/>
  <c r="B134" i="2"/>
  <c r="D132" i="2"/>
  <c r="D131" i="2"/>
  <c r="C130" i="2"/>
  <c r="B130" i="2"/>
  <c r="D124" i="2"/>
  <c r="D128" i="2"/>
  <c r="D127" i="2"/>
  <c r="D123" i="2"/>
  <c r="C15" i="2"/>
  <c r="C8" i="2" s="1"/>
  <c r="B8" i="2"/>
  <c r="D97" i="2"/>
  <c r="D92" i="2"/>
  <c r="D91" i="2"/>
  <c r="C74" i="2"/>
  <c r="B74" i="2"/>
  <c r="D72" i="2"/>
  <c r="C71" i="2"/>
  <c r="B71" i="2"/>
  <c r="D69" i="2"/>
  <c r="D65" i="2"/>
  <c r="C63" i="2"/>
  <c r="B63" i="2"/>
  <c r="D61" i="2"/>
  <c r="D53" i="2"/>
  <c r="D33" i="2"/>
  <c r="D29" i="2"/>
  <c r="D19" i="2"/>
  <c r="D18" i="2"/>
  <c r="D25" i="2"/>
  <c r="D24" i="2"/>
  <c r="D23" i="2"/>
  <c r="C67" i="2"/>
  <c r="B67" i="2"/>
  <c r="B78" i="2"/>
  <c r="C95" i="2"/>
  <c r="B95" i="2"/>
  <c r="C59" i="2"/>
  <c r="B59" i="2"/>
  <c r="C55" i="2"/>
  <c r="B55" i="2"/>
  <c r="C51" i="2"/>
  <c r="B51" i="2"/>
  <c r="C22" i="2"/>
  <c r="B22" i="2"/>
  <c r="B17" i="2"/>
  <c r="C116" i="2" l="1"/>
  <c r="B116" i="2"/>
  <c r="D130" i="2"/>
  <c r="D134" i="2"/>
  <c r="C152" i="2"/>
  <c r="D143" i="2"/>
  <c r="D138" i="2"/>
  <c r="D121" i="2"/>
  <c r="D112" i="2"/>
  <c r="D63" i="2"/>
  <c r="D89" i="2"/>
  <c r="D118" i="2"/>
  <c r="D59" i="2"/>
  <c r="D67" i="2"/>
  <c r="D78" i="2"/>
  <c r="D31" i="2"/>
  <c r="D126" i="2"/>
  <c r="D161" i="2"/>
  <c r="D153" i="2"/>
  <c r="D74" i="2"/>
  <c r="D71" i="2"/>
  <c r="D158" i="2"/>
  <c r="D17" i="2"/>
  <c r="D51" i="2"/>
  <c r="D164" i="2"/>
  <c r="B152" i="2"/>
  <c r="D27" i="2"/>
  <c r="D147" i="2"/>
  <c r="D22" i="2"/>
  <c r="D95" i="2"/>
  <c r="D12" i="2"/>
  <c r="C7" i="2"/>
  <c r="D7" i="2" s="1"/>
  <c r="D13" i="2"/>
  <c r="D83" i="2"/>
  <c r="D14" i="2"/>
  <c r="D5" i="2"/>
  <c r="D119" i="2"/>
  <c r="D152" i="2" l="1"/>
  <c r="D116" i="2"/>
  <c r="C4" i="2"/>
  <c r="D4" i="2" s="1"/>
  <c r="D6" i="2"/>
</calcChain>
</file>

<file path=xl/sharedStrings.xml><?xml version="1.0" encoding="utf-8"?>
<sst xmlns="http://schemas.openxmlformats.org/spreadsheetml/2006/main" count="193" uniqueCount="108">
  <si>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</si>
  <si>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</si>
  <si>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</si>
  <si>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</si>
  <si>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</si>
  <si>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Всего по подпрограмме, </t>
  </si>
  <si>
    <t xml:space="preserve">Областной бюджет           </t>
  </si>
  <si>
    <t xml:space="preserve">Федеральный бюджет        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</si>
  <si>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</si>
  <si>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</si>
  <si>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</si>
  <si>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>Федеральный бюджет</t>
  </si>
  <si>
    <t xml:space="preserve">Местный бюджет     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</si>
  <si>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</si>
  <si>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</si>
  <si>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Внебюджетные источники</t>
  </si>
  <si>
    <t>Подпрограмма 2 «Социальная поддержка населения Артемовского городского округа»</t>
  </si>
  <si>
    <t xml:space="preserve">Подпрограмма 1 "Реализация отдельных вопросов местного значения и переданных государственных полномочий на территории Артемовского городского округа" </t>
  </si>
  <si>
    <t>Финансирование  муниципальных  программ, тыс. рублей</t>
  </si>
  <si>
    <t xml:space="preserve">Фактическое выполение мероприятий (основные итоги) </t>
  </si>
  <si>
    <t>Выполнение  %</t>
  </si>
  <si>
    <t xml:space="preserve">Всего по подпрограмме, в том числе   </t>
  </si>
  <si>
    <t xml:space="preserve">Местный бюджет  </t>
  </si>
  <si>
    <t xml:space="preserve">Местный бюджет    </t>
  </si>
  <si>
    <t xml:space="preserve">Федеральный бюджет </t>
  </si>
  <si>
    <t xml:space="preserve">Областной бюджет     </t>
  </si>
  <si>
    <t xml:space="preserve">Местный бюджет       </t>
  </si>
  <si>
    <t>Всего</t>
  </si>
  <si>
    <t>1. МП "Развитие Артемовского городского округа на период до 2020 года"</t>
  </si>
  <si>
    <t>2. МП "Управление муниципальным имуществом и земельными ресурсами Артемовского городского округа на 2015-2020 года"</t>
  </si>
  <si>
    <t>3. МП "Развитие системы образования Артемовского городского округа на период 2015-2020 годов"</t>
  </si>
  <si>
    <t>Всего по муниципальной программе, в том числе</t>
  </si>
  <si>
    <t>Местный бюджет</t>
  </si>
  <si>
    <t xml:space="preserve">Всего по подпрограмме, в том числе  </t>
  </si>
  <si>
    <t xml:space="preserve">Местный бюджет </t>
  </si>
  <si>
    <t>Подпрограмма 2 "Развитие системы общего образования Артемовского городского округа"</t>
  </si>
  <si>
    <t>Всего по подпрограмме, в том числе</t>
  </si>
  <si>
    <t>Подпрограмма 3 "Развитие системы дополнительного образования"</t>
  </si>
  <si>
    <t>Подпрограмма 4 "Патриотическое воспитание детей Артемовского городского округа"</t>
  </si>
  <si>
    <t>4. МП "Развитие культуры на территории Артемовского городского округа до 2020 года"</t>
  </si>
  <si>
    <t>5. МП "Управление муниципальными финансами Артемовского городского округа до 2020 года"</t>
  </si>
  <si>
    <t xml:space="preserve">Всего по муниципальной программе, в том числе  </t>
  </si>
  <si>
    <t>Подпрограмма 1 "Управление бюджетным процессом и его совершенствованием"</t>
  </si>
  <si>
    <t>Подпрограмма 2 "Управление муниципальным долгом"</t>
  </si>
  <si>
    <t>Подпрограмма 4 "Обеспечение реализации муниципальной программы Артемовского городского округа "Управление муниципальными финансами Артемовского городского округа до 2020 года"</t>
  </si>
  <si>
    <t>Произведена оплата пеней и процентов согласно заключенных договоров по реструктуризированным долгам.</t>
  </si>
  <si>
    <t>Подпрограмма 1 "Развитие сети дошкольных учреждений Артемовского городского округа"</t>
  </si>
  <si>
    <t>Подпрограмма 5 "Укрепление и развитие материально-технической базы муниципальных образовательных учреждений Артемовского городского округа"</t>
  </si>
  <si>
    <t xml:space="preserve">Областной бюджет      </t>
  </si>
  <si>
    <t xml:space="preserve">Подпрограмма 4  "Обеспечение условий для развития массовой физической культуры и спорта" 
</t>
  </si>
  <si>
    <t>Подпрограмма 5 "Организация и осуществление мероприятий по работе с детьми и молодежью"</t>
  </si>
  <si>
    <t xml:space="preserve">Всего по подпрограмме,  в том числе   </t>
  </si>
  <si>
    <t>Всего по подпрограмме,  в том числе</t>
  </si>
  <si>
    <t>Подпрограмма 7 «Осуществление мер по защите населения и территорий от чрезвычайных ситуаций природного и техногенного характера, обеспечению пожарной безопасности»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</si>
  <si>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</si>
  <si>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</si>
  <si>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</si>
  <si>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</si>
  <si>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"Энергосбережение на территории Артемовского городского округа"</t>
  </si>
  <si>
    <t>Подпрограмма 13 "Газификация  Артемовского городского округа"</t>
  </si>
  <si>
    <t>Подпрограмма 14 "Устойчивое развитие сельских территорий Артемовского городского округа"</t>
  </si>
  <si>
    <t>Подпрограмма 15 "Обеспечение жильем молодых семей Артемовского городского округа"</t>
  </si>
  <si>
    <t>Подпрограмма 16  «Обеспечение развития архивного дела в Артемовском городском округе»</t>
  </si>
  <si>
    <t>Подпрограмма 17 «Обеспечение реализации муниципальной программы «Развитие Артемовского городского округа на период до 2020 года»</t>
  </si>
  <si>
    <t>Подпрограмма 18 «Предоставление региональной поддержки молодым семьям на улучшение жилищных условий»</t>
  </si>
  <si>
    <t xml:space="preserve">Областной бюджет   </t>
  </si>
  <si>
    <t xml:space="preserve">Областной бюджет    </t>
  </si>
  <si>
    <t xml:space="preserve">Местный бюджет   </t>
  </si>
  <si>
    <t>Подпрограмма 19 «Содейсвтие развитию малого и среденего предпринимательства и туризма в Артемовском городском округе»</t>
  </si>
  <si>
    <t>Подпрограмма 3 "Развитие информационной системы управления финансами"</t>
  </si>
  <si>
    <t>Подпрограмма 6 "Обеспечение реализации муниципальной программы "Развитие системы образования Артемовского городского округа на период 2015-2020 годов"</t>
  </si>
  <si>
    <t>Проведен ремонт и замена окон в МБУ АГО "Центр архивной документации"</t>
  </si>
  <si>
    <t xml:space="preserve">Обеспечена деятельности органов местного самоуправления (проведена выплата заработной платы, оплата текущих расходов).     </t>
  </si>
  <si>
    <t>Обеспечена деятельность Финансового управления Артемовского городского округа (проведена выплата заработной платы, оплата за услуги связи, ГСМ, заправка картриджей, оплата услуг по прохождению диспансеризации муниципальных служащих).</t>
  </si>
  <si>
    <t xml:space="preserve"> Подпрограмма 6 "Осуществление мер по предупреждению терроризма, профилактике экстремизма и охране общественного порядка"</t>
  </si>
  <si>
    <t>Подпрограмма 20 «Формирование современной городской среды»</t>
  </si>
  <si>
    <t>3 семьи, проживающие в сельской местности,  получили свидетельства на право получения социальной выплаты на улучшение жилищных условий.</t>
  </si>
  <si>
    <t xml:space="preserve">Обеспечены мероприятия по организации отдыха и оздоровления детей и подростков (предоставлены путевки в санаторно-курортный лагерь, путевки "Поезд здоровья" на черноморское побережье).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выплата заработной платы, оплата текущих расходов. </t>
  </si>
  <si>
    <t>2017 (план)</t>
  </si>
  <si>
    <t>2017 (факт)</t>
  </si>
  <si>
    <t>Отчет о выполнении мероприятий муниципальных программ Артемовского городского округа за  2017 год</t>
  </si>
  <si>
    <t xml:space="preserve">За  2017 год: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приобретены учебники и учебные пособия, средства обучения, игры, игрушки;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обеспечены мероприятия по организации питания дошкольных учреждений Артемовского городского округа;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проведена выплата заработной платы, оплата текущих расходов.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</si>
  <si>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   2017 год: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 капитальный ремонт пищеблока МБОУ СОШ № 10,МБДОУ № 2, МБДОУ № 36;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 капитальный ремонт освещения в МБДОУ № 33;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установка нового ограждения в МАОУ ДО "ДЮСШ № 25", МБОУ СОШ № 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приобретено мед.оборудование для мед.кабинета в МАОУ ДО "ДЮСШ № 25";                                                                                                                                  - приобретено технологическое оборудование : приобретена протирочная машина - МБДОУ № 7, установка зонта для пищеблока - МБДОУ № 12, произведен ремонт вентиляции - МБДОУ № 22, приобретена электроплита - МБДОУ № 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проведена замена оконных блоков в МБДОУ № 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 ремонт системы отопления МБДОУ № 21;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 капитальный ремонт крыши в МБДОУ № 23;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 капитальный ремонт отопления в МБДОУ № 35;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 капитальный ремонт пожарной сигнализации в МБДОУ № 1, МБДОУ № 21, МБДОУ № 27, МБДОУ № 33, МБДОУ № 28, МБДОУ № 13, МБДОУ № 26.                                                                                                                                                         На капитальный ремонт пищеблока МБОУ СОШ № 2 заключен контракт от 23.12.2017 г на сумму 1896,9 тыс.руб, сумма неиспользованных средств будет использована в 2018 году.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</si>
  <si>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  2017 год проведены следующие 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 городской праздник "Выпускник -2017";                                                                                                                                                                                                                                         - проведены фестивали  "Белый парус", "Маленькая страна";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проведена оплата за участие в окружных, областных, российских мероприятиях;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приобретены статуэтки и подарочные сертификаты для проведения профессионально-педагогического конкурса "Учитель года";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 конкурс на лучшую организацию работы городских методических объединений педагогов;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 муниципальный конкурс сайтов образовательных учреждений;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 конкурс "Воспитатель года", "Лучшая организация методических объединений";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проведена выплата заработной платы, и содержания имущества образовательных учрежедний. </t>
  </si>
  <si>
    <t xml:space="preserve">Приобретены неисключительные права на использование  ПК "Бюджет - СМАРТ ПРО", ПК "Свод-СМАРТ" , ПК ИСУФ "РРО, САПФИР,ГРБС", Контур-экстерн, услуги по сопровождению ПК "Бюджет-СМАРТ ПРО" ПК "Свод-СМАРТ", ПК ИСУФ "РРО, САПФИР,ГРБС", Консультант плюс, 1 С,  Контур-экстерн, оплачены лицензии антивируса Касперский. Приобретены системные блоки, мониторы, источники бесперебойного питания, принтер.                                                                                                                                                                                           </t>
  </si>
  <si>
    <t xml:space="preserve">За  2017 год проведены следующие 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огнезащитная обработка чердачных помещений в МБУК ЦКС, МБУК ЦБС, МБУК АГО ДК "Энергетик", МБУК ГЦД "Горняк", МБУК "Артемовский исторический музей";                                                                                                                                               - ремонт отопления в СДК с. Писанец;                                                                                                                                                                                      - установка окон в СДК с.Б.Трифоново;                                                                                                                                                                         - ремонт сцены в СДК с. Шогринское;                                                                                                                                                                                 - ремонт отопления в библиотеке с. Писанец;                                                                                                                                                                                        - текущий ремонт сцены в МБУК АГО ДК "Энергетик";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лабораторные исследования питьевой воды МБУК ГЦД "Горняк", МБУК АГО ДК "Энергетик";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монтаж и наладка системы видеонаблюдения МБУК ГЦД "Горняк";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ремонт системы отопления, ремонт отмостки, устройство крыльца, установка пандуса в МБУ ДО АГО "ДШИ № 2";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установка пандусов в МБУК ЦКС (Лебедкино, Шогринское);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 ремонт кабинета научных сотрудников в МБУК "Артемовский исторический музей";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приобретен автомобиль в МБУК ЦКС;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проверка теплосчетчиков (7 клубов);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оплата за охрану объектов (13 объектов);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установка системы контроля управления доступа в МБУ ДО АГО "ДШИ № 1";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приобретены компьютеры (для учета основных фондов), драйвер металлический для хранения графики и живописи  для МБУК "Артемовский исторический музей".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оплата за: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сувениры и подарки для проведения культурных проектов;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обеспечена деятельность учреждений культуры (проведена выплата заработной платы, оплата за тепловую энергию, услуги связи, интернет, медкомиссию).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</si>
  <si>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2017 год: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произведена выплата субсидий, компенсаций на оплату жилого помещения и коммунальных услуг;
- оказаны меры социальной поддержки малообеспеченным категориям населения и гражданам, пострадавшим в результате чрезвычайных ситуаций;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оказаны меры социальной поддержки больным с хронической почечной недостаточностью;
- организована доставка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осмотров;
- произведены выплаты пенсии за выслугу лет лицам, замещавшим  должности муниципальной службы Артемовского городского округа.</t>
  </si>
  <si>
    <r>
      <rPr>
        <sz val="12"/>
        <rFont val="Times New Roman"/>
        <family val="1"/>
        <charset val="204"/>
      </rPr>
      <t xml:space="preserve">За  2017 год проведены следующие 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выполнены работы по исследованию уровня радона в жилом секторе АГО, воды в районе городского пляжа, акарицидная обработка пляжей;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выполнены работы по обустройству  источников нецентрализованного водоснабжения, скважин в п.Красногвардейский,  п.Буланаш, с.Покровское, п.Березняки, с.Бичур;                                                                                                                                                                             - выполнены работы по сбору и обезвреживанию ртутьсодержащих отходов, очистку мест захламления Артемовского городского округа;                                                                                                                                                                                                                   - выполнены противопадковые мероприятия по плотине р. Бобровка в г. Артемовский;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заключены контракты на разработку проектов ЗСО, карт (планов) водозаборных скважин (сооружений) в с.Липино,                                                                                                                                                                                                                                              п.Незевай,п.Сосновый Бор, с.Писанец;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произведена оплата за выполнение работы по устройству барьерного ограждения на Красногвардейском гидроузле;                                                                  - содержание и охрана водных объектов и гидротехнических сооружений.            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</si>
  <si>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В рамках реализаци мероприятий по гражданской обороне, предупреждению чрезвычайных ситуаций  природного и техногенного характера: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выполнены работы по установке знаков безопасности на водных объектах;                                                                                                      - установка системы оповещения;                                                                                                                                                                                       - разработка Плана ликвидации аварийных разливов нефтепродуктов на территории АГО.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рамках реализации мероприятий по обеспечению пожарной безопасности на территории Артемовского городского округа:                                                                                                                                                                                                                       - выполнены работы по созданию противопожарных зон вокруг населенных пунктов;                                                                                                                                          - выполнены работы по содержанию и ремонту пожарных гидрантов;                                                                                                                                                                                                                                               - выполнены работы по устройству пожарного пирса в районе нижнего пруда р.Бобровка;                                                                                           - выполнены работы по обустройству искусственных водоемов и  пожарных гидрантов;                                                                                             - приобретено оборудование для оуществления первичных мер по пожарной безопасности.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рамках реализации мероприятий по эксплуатации природоохранного объекта шахтный водоотлив поселка Буланаш: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произведена оплата за выполненные работы по монтажу насосных агрегатов, монтаж трубопровода;                                                                                                                                                                                                                                                                  - выполнены аварийно-восстановитепльные работы на участке;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произведены расходы за потребленную эл.энергию, исследование воды шахтного водоотлива.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</si>
  <si>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 2017 год проведены следующие мероприятия: 
- произведена оплата за выполненные работы по техобслуживанию и аварийному покрытию объектов газификации;                                                                                                                                                                                                                                        - произведена оплата за выполнение работы по подготовке исполнительной съемки и техпланов газопроводов;
- введен в эксплуатацию газопровод протяженностью 7368,1 м  жилых домов ПК "Вымпел", газопровод протяженностью 4768,3 м жилых домов ПК "Шмидта", газопровод протяженностью 217,8 м - ПК "Достоевский";  Выполнены строительно-монтажные работы по объектам  ПК "Калина", ПК "Станционный", газоснабжение с.Покровское (1 этап), окончание строительства в 2018 году.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</si>
  <si>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2017 год выдано 3 свидетельства о праве на получение социальной выплаты на приобретение жилого помещения или создание объекта индивидуального жилищного строительства.Сроки действия свидетедьств установлены до 28.06.2018, 20.07.2018.</t>
  </si>
  <si>
    <t xml:space="preserve">За  2017 год в рамках содействия развитию малого и среднего предпринимательства в Артемовском городском округе: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 целях формирования базы данных инвестиционных площадок, расположенных на территории Артемовского городского округа занесено в базу данных 13 инвестиционных площадок;                                                                                                                                                                         - разработано 4 бизнес-плана;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привлечено 104 участника программы «Школа бизнеса», в т.ч. 70 -  школьников ;                                                                                                                                                                          - зарегистрировано 2 субъекта малого предпринимательства из числа участников программы «Школа бизнеса», защитивших бизнес-планы, в текущем году;                                                                                                                                                                                                                     - проведено праздничное мероприятие, посвященное Дню российского предпринимательства.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рамках содействия развитию туризма в Артемовском городском округе: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проведено событийное мероприятие "Покровский рубеж".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</si>
  <si>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Выполнено комплексное благоустройство тротуара по ул. Ленина вдоль сквера Победы в г. Артемовский.                                                                                 Произведена оплата за выполнение работы по благоустройству дворовой территории по ул. Мира, 7 в г.Артемовский. </t>
  </si>
  <si>
    <r>
      <t xml:space="preserve">В рамках реализации мероприятий подпрограммы за  2017 год:
- приобретена оргтехника для Администрации Артемовского городского округа;
- проведена оплата за предоставление услуг в сфере печати;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организованы и проведены выборы депутатов Думы Артемовского городского округа;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</t>
    </r>
    <r>
      <rPr>
        <sz val="12"/>
        <color theme="1"/>
        <rFont val="Times New Roman"/>
        <family val="1"/>
        <charset val="204"/>
      </rPr>
      <t xml:space="preserve">предоставлена субсидия производителю сельскохозяйственной продукции индивидуальному предпринимателю главе крестьянского (фермерского) хозяйства Кутузову Н.В. для приобретения прицепных граблей ГВ-6 «Кантри» и роторной навесной косилки КРН 2,1И (постановление Администрации </t>
    </r>
    <r>
      <rPr>
        <sz val="12"/>
        <color indexed="8"/>
        <rFont val="Times New Roman"/>
        <family val="1"/>
        <charset val="204"/>
      </rPr>
      <t xml:space="preserve">Артемовского городского округа от 17.04.2017 № 452-ПА); 
- оказана финансовая поддержка социально-ориентированным некоммерческим организациям; 
- обеспечено осуществление государственного полномочия по первичному воинскому учету на территории Артемовского городского округа.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</si>
  <si>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  2017 год реализованы следующие мероприятия по работе с молодежью: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семейный забег в рамках проведения Всероссийской массовой лыжной гонки «Лыжня России-2017»;            
- акция по профилактике наркомании-ликвидация надписи «Легал», «Скажем «НЕТ!»;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праздничная программа, посвященная Международному дню детей; 
- спартакиада среди клубов по месту жительства «Улетное лето» ;
- торжественная акция вручения Памятного знака главы Артемовского городского округа «Молодежный лидер XXI»;                                                                                                                                                                                                                                                                                                            -турнир по пейнтболу среди клубов по месту жительства, посвященный Дню молодежи России;                                                            - организация проведения муниципального конкурса на лучшее озеленение и благоустройство образовательных учреждений, мемориальных объектов Артемовского городского округа;                                                                                                                                                                                                                                            - праздничная программа, посвященная 20-летию со дня образования Совета по делам молодежи и 15-летию со дня образования МБУ АГО "Шанс".</t>
  </si>
  <si>
    <t xml:space="preserve">Реализованы следующие мероприятия по патриотическому воспитанию:                                                                                                                                                                                                                                                                            -акция «Важные праздники» - поздравление ветеранов по месту проживания с 90-летним юбилеем,  Днем защитника Отечества, 8 марта, Днем Победы;                                                                                                                                                                                                                                                                                                                -торжественное мероприятие, посвященное Дню вывода советских войск из Афганистана;                                                                                                                                                                                                                                                                                                                                                                                        -акция торжественного вручения паспортов 14-летним подросткам «Мы – граждане России!»;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</si>
  <si>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по договору техприсоединения объекта (детский сад с.Покровское) к электрическим сетям. Выполнены работы по проектированию объекта строительство детского сада по  ул. 9 Мая в г.Артемовский.                                             Заключен контракт на выполнение проектно-изыскательских работ. Выполнены работы по межеванию и кадастровому учету земельных участков под строительство здания общеобразовательной организации по ул. Терешковой в г.Артемовский.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оплата за обслуживание информационной системы обеспечения градостроительной деятельности.                                                                                                                                     Выполнены работы по межеванию границ населенных пунктов Артемовского городского округа.</t>
  </si>
  <si>
    <t>За 2017 год проведены следующие мероприятия: 
- капитальный ремонт сетей водоснабжения в с.Мироново, с.Б.Трифоново, п. Незевай, п.Буланаш;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бурение скважины в п.Красногвардейский;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заключен контракт на выполнение проектно-изыскательских работ по реконструкции водопровода в районе "Юбилейный" в с. Покровское;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выполнены работы  по капитальному ремонту сетей теплоснабжения в п. Сосновый Бор;                                                                                                                                                                                               - выполнены работы по разработке рабочей документации и ремонту и замене  котельного оборудования в п.Сосновый Бор.                                                                                                                                                                                                                   Произведена оплата за авторский надзор по объекту "Строительство блочной газовой котельной в с. Б. Трифоново". Выполняются мероприятия по расторжению контракта на строительство котельной с подрядной организацией.</t>
  </si>
  <si>
    <t>За 2017 год проведены следующие мероприятия:                                                                                                                                                                                  - выполнены работы по кадастровому учету земельных участков дворовой территории, выполнено проектирование комплексного благоустройства дворовых территорий АГО;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выполнены работы по зимнему, летнему содержанию дорог, мостов, пл. Советов, Привокзальной площади, тротуаров, светофорных объектов, остановочных пунктов;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проведены работы по ремонту автомобильных дорог по улицам Пригородная, Чернышева, Первомайская, Мира, Западная, Калина, Декабристов, 2-я Бурсунская, Достоевского, Станционная, по автобусному маршруту;                                                                                                                                           - проведена оплата за эл. энергию уличного освещения; техническое обслуживание сетей наружного освещения;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выполнены работы по ремонту памятных мест на территории г.Артемовского;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проведены работы по зимнему, летнему содержанию мест захоронений,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проведены работы по зимнему, летнему содержанию скверов, памятных мест, уборке несанкционированных свалок;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содержание и демонтаж снежного городка на пл.Советов;                                                                                                                                             - выполнены работы по комплексному благоустройству сквера по ул. Молодежи;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обустройство пешеходных переходов и подходов к ним вблизи образовательных учреждений;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 отлов и содержание беснадзорных собак на территории Артемовского городского округа;                                                       - выполнены работы  по устройству контейнерных площадок , по проектированию благоустройства сквера Победы по ул.Ленина в г.Артемовский.                                                                                                                                                                                     С привлечением средств областного бюджета выполнены работы по капитальному ремонту автомобильной дороги по ул.Ленина в г. Артемовский, начато выполнение работ по  капитальному ремонту автомобильной дороги по ул.Молодежи    в г. Артемовский. Окончание - 3 квартал 2018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Заключены контракты на выполнение проектных работ по рекультивации свалок в г. Артемовский, п.Красногвардейский. Выполнена публикация о проведении публичных слушаний.</t>
  </si>
  <si>
    <t>В 2017 году  выдано свидетельство о праве на получение региональной социальной выплаты на улучшение жилищных условий. Срок реализации свидетельства до 13.07.2018.</t>
  </si>
  <si>
    <t xml:space="preserve">Обеспечены мероприятия по организации питания в муниципальных общеобразовательных учреждениях. Приобретены учебники и учебные пособия, средства обучения. Проведена выплата заработной платы, оплата текущих расходов.     </t>
  </si>
  <si>
    <r>
      <t xml:space="preserve"> </t>
    </r>
    <r>
      <rPr>
        <sz val="12"/>
        <rFont val="Times New Roman"/>
        <family val="1"/>
        <charset val="204"/>
      </rPr>
      <t>За 2017 год:                                                                                                                                                                                                                                                                                                                                                                                                                                                                                                                                   проведены мероприятия МАОУ СОШ № 21, МБОУ СОШ № 14, МБОУ СОШ № 16, МБОУ СОШ № 17,                                                                                    МБОУ СОШ № 10, МАОУ СОШ № 12, МБОУ СОШ  № 6.</t>
    </r>
  </si>
  <si>
    <t>За  2017 год отделом по физической культуре и спорту организовано и проведено 315 спортивных мероприятий, где приняло участие 17503 человека-участника по разным видам спорта. Наиболее массовым мероприятием была «Лыжня России - 2017»,  где приняло участие 10150 человек,  легкоатлетическая эстафета посвященная Дню Победы, где приняло участие 544 человека , Первенство АГО по легкой атлетике (182 участника). Самые массовые мероприятия в области физкультуры и спорта такие, как День физкультурника (более 350 человек) и Всероссийский день бега "Кросс Нации - 2017" (648 участников).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2017 году началась реконструкция стадиона  "Машиностроитель". Установлена антивандальная воркаутская площадка, отсыпана беговая дорожка, установлена волейбольная площадка, построено быстровозводимое сооружение для хранения и проката спортивного инвентаря, залит каток и открыт прокат коньков.                                                                                                                                                                                                            По строительству здания ФОК по ул. Терешковой в г. Артемовский работы не выполнялись в связи с необходимостью корректировки технического задания на проектирование объекта.                                                                                                                                             По строительству стадиона в с.Покровское выполнены работы по поектированию объекта, получено положительное заключение госэкспертизы.                                                                                                                                                                                                                                                                                                                                                                                                                           Выполнены работы по экспертизе сметной документации и кадастровый учет объекта под размещение спортивной площадки. Выполнены работы  по оснащению спортивным оборудованием площадки по ул.Гагарина в                                                                             г. Артемовский.</t>
  </si>
  <si>
    <t xml:space="preserve">За 2017 год отделом по работе с детьми и молодежью Администрации Артемовского городского округа проведены следующие  мероприятия:
- политические дебаты «Выборы Губернатора Свердловской области» среди учащихся МАОУ «Лицей №21» - 100 чел.; 
- игровая программа, посвященная Дню России и  квест-игра «Россия – Родина моя!» 700 чел. в загородном оздоровительном лагере «Салют»;
 - беседа с чаепитием в храме во имя святого пророка Божия Илии с протоиереем Николаем Трушниковым и подростками, состоящими на учете в КДНиЗП;
 - для детей Центра помощи семье и детям  проведена игровая программа «В гостях у доктора Айболита»; 
 - среди отдыхающих СЛКД «Салют» - для жителей поселка Кирова  на дворовой площадке спортивно-игровая программа, посвященная ЗОЖ и Дню Государственного флага РФ;
Акция «Мы – граждане России!» (торжественная церемония вручения паспортов 14-летним подросткам) (21 февраля, 6 марта, 24 апреля, 21 июня);
 - фестиваль клубов по месту жительства «Мы вместе!»-18 чел.;
- праздничная программа, посвященная Дню защиты детей-2500;
- спортивно-игровая программа в п.Буланаш (открытие новой детской площадки) - 98 чел.;
- соревнования по теннису, стрельбе из пневматической винтовки.
 В течение летнего периода в клубах  по месту жительства прошли оборонно-спортивные лагеря на базе 3 клубов.
 С целью формирования среди молодежи гражданского патриотизма, уважения и взаимопонимания проведены соревнования по настольному теннису между воспитанниками СПК «Грин» и ВПК «Витязь» (с проведением информирования участников о толерантном отношении к окружающим).                                                                                                                                                                       Приобретена методическая литература и наглядных пособий для использования в работе по профилактике правонарушений среди несовершеннолетних и формированию их правосознания. 
</t>
  </si>
  <si>
    <t xml:space="preserve">-торжественное мероприятие, посвященное 31-й годовщине Чернобыльской АЭС;                                         
-  весенняя и летняя смена православного военно-патриотического объединения допризывной молодежи «Пересвет»                                                                                                                                                                                                                                                                                                                                                                                                                                                                                -автомотопробег, посвященный празднованию 72-й годовщины со дня Победы в Великой Отечественной войне 1941-1945г., проведено 3 торжественного мероприятия;                                                                                                                                                                                         -торжественное мероприятие, посвященное Дню пограничника ;                                                                     
- День призывника в музее В.Пышма;
- участие в оборонно-спортивном оздоровительном лагере Свердловской области;
-торжественное мероприятие, посвященное Дню военно-морского флота, спортивный праздник;
- акция торжественного вручения паспортов, посвященная Дню комсомола;
- спартакиада по русской народной игре «Городки», посвященная Дню Комсомола.                                                                          С целью соблюдения трудового законодательства и своевременной подготовки документов подростками, состоящими на учете в КДНиЗП отделом по работе с детьми и молодежью Администрации Артемовского городского округа,  ГКУ «Артемовский ЦЗ» проведен семинар с работодателями с привлечением представителей субъектов профилактики, образовательных учреждений, прокуратуры. В летний период 2017 года трудоустроено за счет средств местного бюджета 215 несовершеннолетних граждан (июнь – 115 человек, июль – 50 человек, август – 50 человек), за счет средств ГКУ  «Артемовский центр занятости» 194 человека, в том числе состоящих на учете в КДНиЗП 13 человек. </t>
  </si>
  <si>
    <r>
      <t xml:space="preserve">За  2017 год: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приобретено  в муниципальную собственность два нежилых здания  площадью 25,6 и 12,9 кв.м у Ширманова Е.А., расположенных на стадионе "Машиностроитель";                                                                                                                                                       - приобретено 9 квартир в муниципальную собственность;                                                                                                                                                                                                - проведены инвентаризационно-технические и кадастровые работы по бесхозяйным объектам;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произведена оплата за выполнение кадастровых работ по земельным участкам, в том числе на межевание лесов, за проведение лабораторных исследований почвы в целях проведения муниципального контроля;                                                                                                                                       - проведен ремонт системы КНС "Хлебной базы № 46" (договор аренды с ООО "Экология" от 01.09.20015 № 2015/4) оплата коммунальных услуг не производилась в связи с отсутствием необходимости;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приобретен кварцевый песок, щебень и гранит для перезагрузки фильтров на станции обезжелезивания п.Буланаш;                                                                                                                          - приобретен остановочный павильон;                                                                                                                                                               - поставлены задвижки для МУП АГО "Прогресс", приобретен силовой кабель в целях восстановления электроснабжения одиночной скважины г. Артемовский, ул. Прилепского, 10, приобретен водогрейный котел для МУП "Покровское ЖКХ", насосы для МУП "Мироновское ЖКХ" и МУП "Покровское ЖКХ";                                                                                                                                                                             - поставлены контейнеры для мусора;                                                                                                                                                             - приобретены три автомобиля для муниципальных нужд;                                                                                                                                    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проведена выплата заработной платы, оплата текущих расходов Комитета по управлению муниципальным имуществом Артемовского городского округа.</t>
    </r>
  </si>
  <si>
    <t xml:space="preserve">За 2017 год: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проведена оцифровка архивных документов в рамках осуществления государственных полномочий по хранению, комплектованию, учету и использованию архивных документов, обслуживание программы КонсультантПлюс;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</si>
  <si>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обеспечена деятельность МБУ АГО "Центр архивной документации" (проведена выплата заработной платы, оплата текущих расходов).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</si>
</sst>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р_.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01">
    <xf numFmtId="0" fontId="0" fillId="0" borderId="0" xfId="0"/>
    <xf numFmtId="0" fontId="1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6" fontId="4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4" fillId="2" borderId="5" xfId="0" applyNumberFormat="1" applyFont="1" applyFill="1" applyBorder="1" applyAlignment="1">
      <alignment horizontal="right" vertical="top" wrapText="1"/>
    </xf>
    <xf numFmtId="49" fontId="8" fillId="2" borderId="3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6" fontId="7" fillId="2" borderId="1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left" vertical="top" wrapText="1"/>
    </xf>
    <xf numFmtId="0" fontId="17" fillId="0" borderId="7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 wrapText="1"/>
    </xf>
    <xf numFmtId="0" fontId="8" fillId="2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7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horizontal="right" vertical="top" wrapText="1"/>
    </xf>
    <xf numFmtId="164" fontId="0" fillId="2" borderId="7" xfId="0" applyNumberFormat="1" applyFill="1" applyBorder="1" applyAlignment="1">
      <alignment horizontal="right" vertical="top" wrapText="1"/>
    </xf>
    <xf numFmtId="164" fontId="0" fillId="2" borderId="4" xfId="0" applyNumberForma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>
      <alignment horizontal="right" vertical="top" wrapText="1"/>
    </xf>
    <xf numFmtId="0" fontId="0" fillId="2" borderId="4" xfId="0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abSelected="1" showWhiteSpace="0" view="pageBreakPreview" topLeftCell="A75" zoomScaleNormal="100" zoomScaleSheetLayoutView="100" zoomScalePageLayoutView="90" workbookViewId="0">
      <selection activeCell="D99" sqref="D99"/>
    </sheetView>
  </sheetViews>
  <sheetFormatPr defaultRowHeight="15" x14ac:dyDescent="0.25"/>
  <cols>
    <col min="1" max="1" width="34.7109375" style="23" customWidth="1"/>
    <col min="2" max="2" width="13.7109375" style="1" customWidth="1"/>
    <col min="3" max="3" width="14.85546875" style="1" customWidth="1"/>
    <col min="4" max="4" width="12" style="1" customWidth="1"/>
    <col min="5" max="5" width="117.5703125" style="1" customWidth="1"/>
    <col min="6" max="6" width="9.140625" style="1"/>
    <col min="7" max="10" width="9.42578125" style="1" bestFit="1" customWidth="1"/>
    <col min="11" max="16384" width="9.140625" style="1"/>
  </cols>
  <sheetData>
    <row r="1" spans="1:5" ht="33" customHeight="1" x14ac:dyDescent="0.25">
      <c r="A1" s="52" t="s">
        <v>80</v>
      </c>
      <c r="B1" s="53"/>
      <c r="C1" s="53"/>
      <c r="D1" s="53"/>
      <c r="E1" s="54"/>
    </row>
    <row r="2" spans="1:5" ht="31.5" customHeight="1" x14ac:dyDescent="0.25">
      <c r="A2" s="68" t="s">
        <v>14</v>
      </c>
      <c r="B2" s="55" t="s">
        <v>18</v>
      </c>
      <c r="C2" s="56"/>
      <c r="D2" s="9" t="s">
        <v>20</v>
      </c>
      <c r="E2" s="10" t="s">
        <v>19</v>
      </c>
    </row>
    <row r="3" spans="1:5" x14ac:dyDescent="0.25">
      <c r="A3" s="69"/>
      <c r="B3" s="11" t="s">
        <v>78</v>
      </c>
      <c r="C3" s="11" t="s">
        <v>79</v>
      </c>
      <c r="D3" s="11"/>
      <c r="E3" s="12"/>
    </row>
    <row r="4" spans="1:5" ht="18" customHeight="1" x14ac:dyDescent="0.25">
      <c r="A4" s="13" t="s">
        <v>27</v>
      </c>
      <c r="B4" s="28">
        <f>B5+B6+B7</f>
        <v>1879528.73</v>
      </c>
      <c r="C4" s="28">
        <f>C5+C6+C7+C8+C9</f>
        <v>1753072.1599999997</v>
      </c>
      <c r="D4" s="14">
        <f>C4/B4*100</f>
        <v>93.271900132114482</v>
      </c>
      <c r="E4" s="15"/>
    </row>
    <row r="5" spans="1:5" ht="14.25" customHeight="1" x14ac:dyDescent="0.25">
      <c r="A5" s="13" t="s">
        <v>1</v>
      </c>
      <c r="B5" s="28">
        <f>B12+B117+B148</f>
        <v>61042.000000000007</v>
      </c>
      <c r="C5" s="28">
        <f>C12+C117+C148</f>
        <v>37467.499999999993</v>
      </c>
      <c r="D5" s="14">
        <f>C5/B5*100</f>
        <v>61.379869597981696</v>
      </c>
      <c r="E5" s="15"/>
    </row>
    <row r="6" spans="1:5" ht="17.25" customHeight="1" x14ac:dyDescent="0.25">
      <c r="A6" s="13" t="s">
        <v>2</v>
      </c>
      <c r="B6" s="28">
        <f>B13+B114+B118+B149</f>
        <v>900743.62999999989</v>
      </c>
      <c r="C6" s="28">
        <f>C13+C114+C118+C149</f>
        <v>837005.36999999988</v>
      </c>
      <c r="D6" s="14">
        <f>C6/B6*100</f>
        <v>92.923817845928042</v>
      </c>
      <c r="E6" s="15"/>
    </row>
    <row r="7" spans="1:5" ht="15.75" x14ac:dyDescent="0.25">
      <c r="A7" s="13" t="s">
        <v>3</v>
      </c>
      <c r="B7" s="28">
        <f>B14+B113+B119+B150+B153</f>
        <v>917743.10000000009</v>
      </c>
      <c r="C7" s="28">
        <f>C14+C113+C119+C150+C153</f>
        <v>878599.28999999992</v>
      </c>
      <c r="D7" s="14">
        <f>C7/B7*100</f>
        <v>95.734774796999275</v>
      </c>
      <c r="E7" s="15"/>
    </row>
    <row r="8" spans="1:5" ht="15.75" x14ac:dyDescent="0.25">
      <c r="A8" s="13" t="s">
        <v>15</v>
      </c>
      <c r="B8" s="28">
        <f>B15</f>
        <v>0</v>
      </c>
      <c r="C8" s="28">
        <f>C15</f>
        <v>0</v>
      </c>
      <c r="D8" s="14">
        <v>0</v>
      </c>
      <c r="E8" s="15"/>
    </row>
    <row r="9" spans="1:5" ht="15" customHeight="1" x14ac:dyDescent="0.25">
      <c r="A9" s="13" t="s">
        <v>4</v>
      </c>
      <c r="B9" s="28">
        <v>0</v>
      </c>
      <c r="C9" s="28">
        <v>0</v>
      </c>
      <c r="D9" s="14">
        <v>0</v>
      </c>
      <c r="E9" s="15"/>
    </row>
    <row r="10" spans="1:5" ht="15" customHeight="1" x14ac:dyDescent="0.25">
      <c r="A10" s="31" t="s">
        <v>28</v>
      </c>
      <c r="B10" s="57"/>
      <c r="C10" s="57"/>
      <c r="D10" s="57"/>
      <c r="E10" s="58"/>
    </row>
    <row r="11" spans="1:5" s="16" customFormat="1" ht="30" customHeight="1" x14ac:dyDescent="0.25">
      <c r="A11" s="13" t="s">
        <v>0</v>
      </c>
      <c r="B11" s="28">
        <f>B12+B13+B14</f>
        <v>714582.12999999989</v>
      </c>
      <c r="C11" s="28">
        <f>C12+C13+C14</f>
        <v>598927.23</v>
      </c>
      <c r="D11" s="14">
        <f>C11/B11*100</f>
        <v>83.815030471025082</v>
      </c>
      <c r="E11" s="15"/>
    </row>
    <row r="12" spans="1:5" s="16" customFormat="1" ht="15.75" x14ac:dyDescent="0.25">
      <c r="A12" s="13" t="s">
        <v>24</v>
      </c>
      <c r="B12" s="28">
        <f>B18+B23+B79+B84+B90+B108</f>
        <v>60842.000000000007</v>
      </c>
      <c r="C12" s="28">
        <f>C18+C23+C79+C84+C90+C108</f>
        <v>37267.499999999993</v>
      </c>
      <c r="D12" s="14">
        <f>C12/B12*100</f>
        <v>61.252917392590625</v>
      </c>
      <c r="E12" s="15"/>
    </row>
    <row r="13" spans="1:5" s="16" customFormat="1" ht="15.75" x14ac:dyDescent="0.25">
      <c r="A13" s="13" t="s">
        <v>25</v>
      </c>
      <c r="B13" s="28">
        <f>B19+B24+B28+B36+B52+B56+B60+B64+B68+B75+B80+B85+B91+B96+B100+B104+B109+B32</f>
        <v>310090.22999999992</v>
      </c>
      <c r="C13" s="28">
        <f>C19+C24+C28+C36+C52+C56+C60+C64+C68+C75+C80+C85+C91+C96+C100+C104+C109+C32</f>
        <v>250961.97</v>
      </c>
      <c r="D13" s="14">
        <f>C13/B13*100</f>
        <v>80.931917784059195</v>
      </c>
      <c r="E13" s="15"/>
    </row>
    <row r="14" spans="1:5" s="16" customFormat="1" ht="15.75" x14ac:dyDescent="0.25">
      <c r="A14" s="13" t="s">
        <v>26</v>
      </c>
      <c r="B14" s="28">
        <f>B20+B25+B29+B33+B37+B49+B53+B57+B61+B65+B69+B72+B76+B81+B86+B92+B97+B101+B105+B110</f>
        <v>343649.9</v>
      </c>
      <c r="C14" s="28">
        <f>C20+C25+C29+C33+C37+C49+C53+C57+C61+C65+C69+C72+C76+C81+C86+C92+C97+C101+C105+C110</f>
        <v>310697.75999999995</v>
      </c>
      <c r="D14" s="14">
        <f>C14/B14*100</f>
        <v>90.411130630330433</v>
      </c>
      <c r="E14" s="15"/>
    </row>
    <row r="15" spans="1:5" s="16" customFormat="1" ht="15.75" x14ac:dyDescent="0.25">
      <c r="A15" s="13" t="s">
        <v>15</v>
      </c>
      <c r="B15" s="28">
        <f>B87+B93</f>
        <v>0</v>
      </c>
      <c r="C15" s="28">
        <f>C93</f>
        <v>0</v>
      </c>
      <c r="D15" s="14">
        <v>0</v>
      </c>
      <c r="E15" s="15"/>
    </row>
    <row r="16" spans="1:5" ht="21.75" customHeight="1" x14ac:dyDescent="0.25">
      <c r="A16" s="31" t="s">
        <v>17</v>
      </c>
      <c r="B16" s="32"/>
      <c r="C16" s="32"/>
      <c r="D16" s="32"/>
      <c r="E16" s="33"/>
    </row>
    <row r="17" spans="1:5" ht="15.75" x14ac:dyDescent="0.25">
      <c r="A17" s="5" t="s">
        <v>5</v>
      </c>
      <c r="B17" s="6">
        <f>B18+B19+B20</f>
        <v>8403.8000000000011</v>
      </c>
      <c r="C17" s="6">
        <f>C18+C19+C20</f>
        <v>8374.7000000000007</v>
      </c>
      <c r="D17" s="3">
        <f>C17/B17*100</f>
        <v>99.653728075394469</v>
      </c>
      <c r="E17" s="51" t="s">
        <v>93</v>
      </c>
    </row>
    <row r="18" spans="1:5" ht="15" customHeight="1" x14ac:dyDescent="0.25">
      <c r="A18" s="5" t="s">
        <v>1</v>
      </c>
      <c r="B18" s="6">
        <v>2560.8000000000002</v>
      </c>
      <c r="C18" s="6">
        <v>2549.6999999999998</v>
      </c>
      <c r="D18" s="4">
        <f>C18/B18*100</f>
        <v>99.566541705716944</v>
      </c>
      <c r="E18" s="45"/>
    </row>
    <row r="19" spans="1:5" ht="15.75" x14ac:dyDescent="0.25">
      <c r="A19" s="5" t="s">
        <v>2</v>
      </c>
      <c r="B19" s="6">
        <v>102.4</v>
      </c>
      <c r="C19" s="6">
        <v>102.4</v>
      </c>
      <c r="D19" s="4">
        <f>C19/B19*100</f>
        <v>100</v>
      </c>
      <c r="E19" s="45"/>
    </row>
    <row r="20" spans="1:5" ht="133.5" customHeight="1" x14ac:dyDescent="0.25">
      <c r="A20" s="5" t="s">
        <v>3</v>
      </c>
      <c r="B20" s="6">
        <v>5740.6</v>
      </c>
      <c r="C20" s="6">
        <v>5722.6</v>
      </c>
      <c r="D20" s="3">
        <f>C20/B20*100</f>
        <v>99.686443925722045</v>
      </c>
      <c r="E20" s="46"/>
    </row>
    <row r="21" spans="1:5" s="17" customFormat="1" ht="20.25" customHeight="1" x14ac:dyDescent="0.25">
      <c r="A21" s="31" t="s">
        <v>16</v>
      </c>
      <c r="B21" s="32"/>
      <c r="C21" s="32"/>
      <c r="D21" s="32"/>
      <c r="E21" s="33"/>
    </row>
    <row r="22" spans="1:5" ht="15.75" x14ac:dyDescent="0.25">
      <c r="A22" s="5" t="s">
        <v>5</v>
      </c>
      <c r="B22" s="6">
        <f>B23+B24+B25</f>
        <v>282075.09999999998</v>
      </c>
      <c r="C22" s="6">
        <f>C23+C24+C25</f>
        <v>235026.69999999998</v>
      </c>
      <c r="D22" s="3">
        <f>C22/B22*100</f>
        <v>83.320612134853448</v>
      </c>
      <c r="E22" s="51" t="s">
        <v>86</v>
      </c>
    </row>
    <row r="23" spans="1:5" ht="15" customHeight="1" x14ac:dyDescent="0.25">
      <c r="A23" s="5" t="s">
        <v>7</v>
      </c>
      <c r="B23" s="6">
        <v>53596.3</v>
      </c>
      <c r="C23" s="6">
        <v>31341.5</v>
      </c>
      <c r="D23" s="3">
        <f>C23/B23*100</f>
        <v>58.476984418700539</v>
      </c>
      <c r="E23" s="64"/>
    </row>
    <row r="24" spans="1:5" ht="15.75" x14ac:dyDescent="0.25">
      <c r="A24" s="5" t="s">
        <v>2</v>
      </c>
      <c r="B24" s="6">
        <v>219019</v>
      </c>
      <c r="C24" s="6">
        <v>194476.9</v>
      </c>
      <c r="D24" s="3">
        <f>C24/B24*100</f>
        <v>88.794533807569209</v>
      </c>
      <c r="E24" s="64"/>
    </row>
    <row r="25" spans="1:5" ht="117.75" customHeight="1" x14ac:dyDescent="0.25">
      <c r="A25" s="5" t="s">
        <v>3</v>
      </c>
      <c r="B25" s="6">
        <v>9459.7999999999993</v>
      </c>
      <c r="C25" s="6">
        <v>9208.2999999999993</v>
      </c>
      <c r="D25" s="3">
        <f>C25/B25*100</f>
        <v>97.341381424554427</v>
      </c>
      <c r="E25" s="65"/>
    </row>
    <row r="26" spans="1:5" ht="20.25" customHeight="1" x14ac:dyDescent="0.25">
      <c r="A26" s="31" t="s">
        <v>9</v>
      </c>
      <c r="B26" s="32"/>
      <c r="C26" s="32"/>
      <c r="D26" s="32"/>
      <c r="E26" s="33"/>
    </row>
    <row r="27" spans="1:5" ht="15.75" customHeight="1" x14ac:dyDescent="0.25">
      <c r="A27" s="5" t="s">
        <v>10</v>
      </c>
      <c r="B27" s="6">
        <f>B28+B29</f>
        <v>3811.4</v>
      </c>
      <c r="C27" s="6">
        <f>C28+C29</f>
        <v>3338.5</v>
      </c>
      <c r="D27" s="3">
        <f>C27/B27*100</f>
        <v>87.592485700792352</v>
      </c>
      <c r="E27" s="90" t="s">
        <v>87</v>
      </c>
    </row>
    <row r="28" spans="1:5" ht="15" customHeight="1" x14ac:dyDescent="0.25">
      <c r="A28" s="5" t="s">
        <v>2</v>
      </c>
      <c r="B28" s="6">
        <v>0</v>
      </c>
      <c r="C28" s="6">
        <v>0</v>
      </c>
      <c r="D28" s="3">
        <v>0</v>
      </c>
      <c r="E28" s="91"/>
    </row>
    <row r="29" spans="1:5" ht="162" customHeight="1" x14ac:dyDescent="0.25">
      <c r="A29" s="5" t="s">
        <v>3</v>
      </c>
      <c r="B29" s="6">
        <v>3811.4</v>
      </c>
      <c r="C29" s="6">
        <v>3338.5</v>
      </c>
      <c r="D29" s="3">
        <f>C29/B29*100</f>
        <v>87.592485700792352</v>
      </c>
      <c r="E29" s="92"/>
    </row>
    <row r="30" spans="1:5" ht="15" customHeight="1" x14ac:dyDescent="0.25">
      <c r="A30" s="31" t="s">
        <v>49</v>
      </c>
      <c r="B30" s="32"/>
      <c r="C30" s="32"/>
      <c r="D30" s="32"/>
      <c r="E30" s="33"/>
    </row>
    <row r="31" spans="1:5" ht="15" customHeight="1" x14ac:dyDescent="0.25">
      <c r="A31" s="5" t="s">
        <v>51</v>
      </c>
      <c r="B31" s="29">
        <f>B33+B32</f>
        <v>24245.7</v>
      </c>
      <c r="C31" s="29">
        <f>C33+C32</f>
        <v>19868.2</v>
      </c>
      <c r="D31" s="18">
        <f>C31/B31*100</f>
        <v>81.945252147803529</v>
      </c>
      <c r="E31" s="70" t="s">
        <v>102</v>
      </c>
    </row>
    <row r="32" spans="1:5" ht="15" customHeight="1" x14ac:dyDescent="0.25">
      <c r="A32" s="5" t="s">
        <v>8</v>
      </c>
      <c r="B32" s="29">
        <v>215</v>
      </c>
      <c r="C32" s="29">
        <v>158.5</v>
      </c>
      <c r="D32" s="18">
        <f>C32/B32*100</f>
        <v>73.720930232558132</v>
      </c>
      <c r="E32" s="71"/>
    </row>
    <row r="33" spans="1:5" ht="226.5" customHeight="1" x14ac:dyDescent="0.25">
      <c r="A33" s="5" t="s">
        <v>3</v>
      </c>
      <c r="B33" s="29">
        <v>24030.7</v>
      </c>
      <c r="C33" s="29">
        <v>19709.7</v>
      </c>
      <c r="D33" s="18">
        <f>C33/B33*100</f>
        <v>82.018834241199798</v>
      </c>
      <c r="E33" s="72"/>
    </row>
    <row r="34" spans="1:5" ht="15.75" customHeight="1" x14ac:dyDescent="0.25">
      <c r="A34" s="31" t="s">
        <v>50</v>
      </c>
      <c r="B34" s="86"/>
      <c r="C34" s="86"/>
      <c r="D34" s="86"/>
      <c r="E34" s="87"/>
    </row>
    <row r="35" spans="1:5" ht="174.75" customHeight="1" x14ac:dyDescent="0.25">
      <c r="A35" s="5" t="s">
        <v>51</v>
      </c>
      <c r="B35" s="29">
        <f>B36+B37</f>
        <v>7802.2</v>
      </c>
      <c r="C35" s="29">
        <f>C36+C37</f>
        <v>7802.16</v>
      </c>
      <c r="D35" s="19">
        <f>C35/B35*100</f>
        <v>99.999487324088079</v>
      </c>
      <c r="E35" s="20" t="s">
        <v>94</v>
      </c>
    </row>
    <row r="36" spans="1:5" ht="66" customHeight="1" x14ac:dyDescent="0.25">
      <c r="A36" s="5" t="s">
        <v>2</v>
      </c>
      <c r="B36" s="29">
        <v>126.4</v>
      </c>
      <c r="C36" s="29">
        <v>126.4</v>
      </c>
      <c r="D36" s="19">
        <f>C36/B36*100</f>
        <v>100</v>
      </c>
      <c r="E36" s="21" t="s">
        <v>95</v>
      </c>
    </row>
    <row r="37" spans="1:5" ht="261.75" customHeight="1" x14ac:dyDescent="0.25">
      <c r="A37" s="5" t="s">
        <v>34</v>
      </c>
      <c r="B37" s="29">
        <v>7675.8</v>
      </c>
      <c r="C37" s="29">
        <v>7675.76</v>
      </c>
      <c r="D37" s="18">
        <f>C37/B37*100</f>
        <v>99.999478881680076</v>
      </c>
      <c r="E37" s="27" t="s">
        <v>104</v>
      </c>
    </row>
    <row r="38" spans="1:5" ht="15.75" customHeight="1" x14ac:dyDescent="0.25">
      <c r="A38" s="88" t="s">
        <v>74</v>
      </c>
      <c r="B38" s="32"/>
      <c r="C38" s="32"/>
      <c r="D38" s="32"/>
      <c r="E38" s="89"/>
    </row>
    <row r="39" spans="1:5" ht="17.25" customHeight="1" x14ac:dyDescent="0.25">
      <c r="A39" s="66" t="s">
        <v>52</v>
      </c>
      <c r="B39" s="93">
        <f>B49</f>
        <v>520</v>
      </c>
      <c r="C39" s="93">
        <f>C49</f>
        <v>519.70000000000005</v>
      </c>
      <c r="D39" s="96">
        <f>C39/B39*100</f>
        <v>99.942307692307693</v>
      </c>
      <c r="E39" s="50" t="s">
        <v>103</v>
      </c>
    </row>
    <row r="40" spans="1:5" ht="17.25" customHeight="1" x14ac:dyDescent="0.25">
      <c r="A40" s="67"/>
      <c r="B40" s="94"/>
      <c r="C40" s="94"/>
      <c r="D40" s="97"/>
      <c r="E40" s="61"/>
    </row>
    <row r="41" spans="1:5" ht="17.25" customHeight="1" x14ac:dyDescent="0.25">
      <c r="A41" s="67"/>
      <c r="B41" s="94"/>
      <c r="C41" s="94"/>
      <c r="D41" s="97"/>
      <c r="E41" s="61"/>
    </row>
    <row r="42" spans="1:5" ht="17.25" customHeight="1" x14ac:dyDescent="0.25">
      <c r="A42" s="67"/>
      <c r="B42" s="94"/>
      <c r="C42" s="94"/>
      <c r="D42" s="97"/>
      <c r="E42" s="61"/>
    </row>
    <row r="43" spans="1:5" ht="17.25" customHeight="1" x14ac:dyDescent="0.25">
      <c r="A43" s="67"/>
      <c r="B43" s="94"/>
      <c r="C43" s="94"/>
      <c r="D43" s="97"/>
      <c r="E43" s="61"/>
    </row>
    <row r="44" spans="1:5" ht="17.25" customHeight="1" x14ac:dyDescent="0.25">
      <c r="A44" s="67"/>
      <c r="B44" s="94"/>
      <c r="C44" s="94"/>
      <c r="D44" s="97"/>
      <c r="E44" s="61"/>
    </row>
    <row r="45" spans="1:5" ht="17.25" customHeight="1" x14ac:dyDescent="0.25">
      <c r="A45" s="67"/>
      <c r="B45" s="94"/>
      <c r="C45" s="94"/>
      <c r="D45" s="97"/>
      <c r="E45" s="61"/>
    </row>
    <row r="46" spans="1:5" ht="17.25" customHeight="1" x14ac:dyDescent="0.25">
      <c r="A46" s="67"/>
      <c r="B46" s="94"/>
      <c r="C46" s="94"/>
      <c r="D46" s="97"/>
      <c r="E46" s="61"/>
    </row>
    <row r="47" spans="1:5" ht="17.25" customHeight="1" x14ac:dyDescent="0.25">
      <c r="A47" s="67"/>
      <c r="B47" s="94"/>
      <c r="C47" s="94"/>
      <c r="D47" s="97"/>
      <c r="E47" s="61"/>
    </row>
    <row r="48" spans="1:5" ht="28.5" customHeight="1" x14ac:dyDescent="0.25">
      <c r="A48" s="62"/>
      <c r="B48" s="95"/>
      <c r="C48" s="95"/>
      <c r="D48" s="98"/>
      <c r="E48" s="61"/>
    </row>
    <row r="49" spans="1:5" ht="172.5" customHeight="1" x14ac:dyDescent="0.25">
      <c r="A49" s="22" t="s">
        <v>34</v>
      </c>
      <c r="B49" s="29">
        <v>520</v>
      </c>
      <c r="C49" s="29">
        <v>519.70000000000005</v>
      </c>
      <c r="D49" s="18">
        <f>C49/B49*100</f>
        <v>99.942307692307693</v>
      </c>
      <c r="E49" s="62"/>
    </row>
    <row r="50" spans="1:5" ht="16.5" customHeight="1" x14ac:dyDescent="0.25">
      <c r="A50" s="34" t="s">
        <v>53</v>
      </c>
      <c r="B50" s="59"/>
      <c r="C50" s="59"/>
      <c r="D50" s="59"/>
      <c r="E50" s="60"/>
    </row>
    <row r="51" spans="1:5" ht="18.75" customHeight="1" x14ac:dyDescent="0.25">
      <c r="A51" s="5" t="s">
        <v>5</v>
      </c>
      <c r="B51" s="6">
        <f>B52+B53</f>
        <v>30766.799999999999</v>
      </c>
      <c r="C51" s="6">
        <f>C52+C53</f>
        <v>30261</v>
      </c>
      <c r="D51" s="3">
        <f>C51/B51*100</f>
        <v>98.356020125589922</v>
      </c>
      <c r="E51" s="51" t="s">
        <v>88</v>
      </c>
    </row>
    <row r="52" spans="1:5" ht="17.25" customHeight="1" x14ac:dyDescent="0.25">
      <c r="A52" s="5" t="s">
        <v>8</v>
      </c>
      <c r="B52" s="6">
        <v>0</v>
      </c>
      <c r="C52" s="6">
        <v>0</v>
      </c>
      <c r="D52" s="3">
        <v>0</v>
      </c>
      <c r="E52" s="64"/>
    </row>
    <row r="53" spans="1:5" ht="225.75" customHeight="1" x14ac:dyDescent="0.25">
      <c r="A53" s="2" t="s">
        <v>3</v>
      </c>
      <c r="B53" s="6">
        <v>30766.799999999999</v>
      </c>
      <c r="C53" s="6">
        <v>30261</v>
      </c>
      <c r="D53" s="3">
        <f>C53/B53*100</f>
        <v>98.356020125589922</v>
      </c>
      <c r="E53" s="65"/>
    </row>
    <row r="54" spans="1:5" s="23" customFormat="1" ht="15.75" customHeight="1" x14ac:dyDescent="0.25">
      <c r="A54" s="31" t="s">
        <v>54</v>
      </c>
      <c r="B54" s="32"/>
      <c r="C54" s="32"/>
      <c r="D54" s="32"/>
      <c r="E54" s="33"/>
    </row>
    <row r="55" spans="1:5" ht="15.75" x14ac:dyDescent="0.25">
      <c r="A55" s="5" t="s">
        <v>5</v>
      </c>
      <c r="B55" s="3">
        <f>B56+B57</f>
        <v>0</v>
      </c>
      <c r="C55" s="3">
        <f>C56+C57</f>
        <v>0</v>
      </c>
      <c r="D55" s="3">
        <v>0</v>
      </c>
      <c r="E55" s="51"/>
    </row>
    <row r="56" spans="1:5" ht="15" customHeight="1" x14ac:dyDescent="0.25">
      <c r="A56" s="5" t="s">
        <v>2</v>
      </c>
      <c r="B56" s="3">
        <v>0</v>
      </c>
      <c r="C56" s="3">
        <v>0</v>
      </c>
      <c r="D56" s="3">
        <v>0</v>
      </c>
      <c r="E56" s="64"/>
    </row>
    <row r="57" spans="1:5" ht="15.75" x14ac:dyDescent="0.25">
      <c r="A57" s="5" t="s">
        <v>3</v>
      </c>
      <c r="B57" s="3">
        <v>0</v>
      </c>
      <c r="C57" s="3">
        <v>0</v>
      </c>
      <c r="D57" s="3">
        <v>0</v>
      </c>
      <c r="E57" s="65"/>
    </row>
    <row r="58" spans="1:5" ht="15" customHeight="1" x14ac:dyDescent="0.25">
      <c r="A58" s="31" t="s">
        <v>55</v>
      </c>
      <c r="B58" s="32"/>
      <c r="C58" s="32"/>
      <c r="D58" s="32"/>
      <c r="E58" s="33"/>
    </row>
    <row r="59" spans="1:5" ht="17.25" customHeight="1" x14ac:dyDescent="0.25">
      <c r="A59" s="5" t="s">
        <v>10</v>
      </c>
      <c r="B59" s="6">
        <f>B60+B61</f>
        <v>12161.3</v>
      </c>
      <c r="C59" s="6">
        <f>C60+C61</f>
        <v>8367.1</v>
      </c>
      <c r="D59" s="3">
        <f>C59/B59*100</f>
        <v>68.80103278432405</v>
      </c>
      <c r="E59" s="63" t="s">
        <v>96</v>
      </c>
    </row>
    <row r="60" spans="1:5" ht="15.75" customHeight="1" x14ac:dyDescent="0.25">
      <c r="A60" s="5" t="s">
        <v>2</v>
      </c>
      <c r="B60" s="6">
        <v>266</v>
      </c>
      <c r="C60" s="6">
        <v>197.2</v>
      </c>
      <c r="D60" s="3">
        <f>C60/B60*100</f>
        <v>74.135338345864653</v>
      </c>
      <c r="E60" s="64"/>
    </row>
    <row r="61" spans="1:5" ht="84.75" customHeight="1" x14ac:dyDescent="0.25">
      <c r="A61" s="5" t="s">
        <v>3</v>
      </c>
      <c r="B61" s="6">
        <v>11895.3</v>
      </c>
      <c r="C61" s="6">
        <v>8169.9</v>
      </c>
      <c r="D61" s="3">
        <f>C61/B61*100</f>
        <v>68.681748253511884</v>
      </c>
      <c r="E61" s="65"/>
    </row>
    <row r="62" spans="1:5" ht="14.25" customHeight="1" x14ac:dyDescent="0.25">
      <c r="A62" s="31" t="s">
        <v>56</v>
      </c>
      <c r="B62" s="40"/>
      <c r="C62" s="40"/>
      <c r="D62" s="40"/>
      <c r="E62" s="41"/>
    </row>
    <row r="63" spans="1:5" ht="16.5" customHeight="1" x14ac:dyDescent="0.25">
      <c r="A63" s="5" t="s">
        <v>21</v>
      </c>
      <c r="B63" s="6">
        <f>B64+B65</f>
        <v>42746.400000000001</v>
      </c>
      <c r="C63" s="6">
        <f>C64+C65</f>
        <v>30125.599999999999</v>
      </c>
      <c r="D63" s="3">
        <f>C63/B63*100</f>
        <v>70.475174517620189</v>
      </c>
      <c r="E63" s="51" t="s">
        <v>97</v>
      </c>
    </row>
    <row r="64" spans="1:5" ht="14.25" customHeight="1" x14ac:dyDescent="0.25">
      <c r="A64" s="5" t="s">
        <v>2</v>
      </c>
      <c r="B64" s="6">
        <v>0</v>
      </c>
      <c r="C64" s="6">
        <v>0</v>
      </c>
      <c r="D64" s="3">
        <v>0</v>
      </c>
      <c r="E64" s="45"/>
    </row>
    <row r="65" spans="1:5" ht="131.25" customHeight="1" x14ac:dyDescent="0.25">
      <c r="A65" s="5" t="s">
        <v>22</v>
      </c>
      <c r="B65" s="6">
        <v>42746.400000000001</v>
      </c>
      <c r="C65" s="6">
        <v>30125.599999999999</v>
      </c>
      <c r="D65" s="3">
        <f>C65/B65*100</f>
        <v>70.475174517620189</v>
      </c>
      <c r="E65" s="46"/>
    </row>
    <row r="66" spans="1:5" ht="19.5" customHeight="1" x14ac:dyDescent="0.25">
      <c r="A66" s="31" t="s">
        <v>57</v>
      </c>
      <c r="B66" s="32"/>
      <c r="C66" s="32"/>
      <c r="D66" s="32"/>
      <c r="E66" s="33"/>
    </row>
    <row r="67" spans="1:5" ht="16.5" customHeight="1" x14ac:dyDescent="0.25">
      <c r="A67" s="5" t="s">
        <v>10</v>
      </c>
      <c r="B67" s="6">
        <f>B68+B69</f>
        <v>153948.85999999999</v>
      </c>
      <c r="C67" s="6">
        <f>C68+C69</f>
        <v>118051.6</v>
      </c>
      <c r="D67" s="3">
        <f>C67/B67*100</f>
        <v>76.682347631544673</v>
      </c>
      <c r="E67" s="63" t="s">
        <v>98</v>
      </c>
    </row>
    <row r="68" spans="1:5" ht="15" customHeight="1" x14ac:dyDescent="0.25">
      <c r="A68" s="5" t="s">
        <v>2</v>
      </c>
      <c r="B68" s="6">
        <v>32229.360000000001</v>
      </c>
      <c r="C68" s="6">
        <v>2618.8000000000002</v>
      </c>
      <c r="D68" s="3">
        <f>C68/B68*100</f>
        <v>8.1255104041780548</v>
      </c>
      <c r="E68" s="64"/>
    </row>
    <row r="69" spans="1:5" ht="318" customHeight="1" x14ac:dyDescent="0.25">
      <c r="A69" s="5" t="s">
        <v>3</v>
      </c>
      <c r="B69" s="6">
        <v>121719.5</v>
      </c>
      <c r="C69" s="6">
        <v>115432.8</v>
      </c>
      <c r="D69" s="3">
        <f>C69/B69*100</f>
        <v>94.835092158610578</v>
      </c>
      <c r="E69" s="65"/>
    </row>
    <row r="70" spans="1:5" ht="15.75" customHeight="1" x14ac:dyDescent="0.25">
      <c r="A70" s="31" t="s">
        <v>58</v>
      </c>
      <c r="B70" s="32"/>
      <c r="C70" s="32"/>
      <c r="D70" s="32"/>
      <c r="E70" s="33"/>
    </row>
    <row r="71" spans="1:5" ht="17.25" customHeight="1" x14ac:dyDescent="0.25">
      <c r="A71" s="5" t="s">
        <v>10</v>
      </c>
      <c r="B71" s="6">
        <f>B72</f>
        <v>505</v>
      </c>
      <c r="C71" s="6">
        <f>C72</f>
        <v>500</v>
      </c>
      <c r="D71" s="3">
        <f>C71/B71*100</f>
        <v>99.009900990099013</v>
      </c>
      <c r="E71" s="63" t="s">
        <v>71</v>
      </c>
    </row>
    <row r="72" spans="1:5" ht="15.75" x14ac:dyDescent="0.25">
      <c r="A72" s="5" t="s">
        <v>3</v>
      </c>
      <c r="B72" s="6">
        <v>505</v>
      </c>
      <c r="C72" s="6">
        <v>500</v>
      </c>
      <c r="D72" s="3">
        <f>C72/B72*100</f>
        <v>99.009900990099013</v>
      </c>
      <c r="E72" s="46"/>
    </row>
    <row r="73" spans="1:5" ht="15" customHeight="1" x14ac:dyDescent="0.25">
      <c r="A73" s="31" t="s">
        <v>59</v>
      </c>
      <c r="B73" s="32"/>
      <c r="C73" s="32"/>
      <c r="D73" s="32"/>
      <c r="E73" s="33"/>
    </row>
    <row r="74" spans="1:5" ht="15.75" customHeight="1" x14ac:dyDescent="0.25">
      <c r="A74" s="2" t="s">
        <v>13</v>
      </c>
      <c r="B74" s="6">
        <f>B75+B76</f>
        <v>53767.799999999996</v>
      </c>
      <c r="C74" s="6">
        <f>C75+C76</f>
        <v>50879.9</v>
      </c>
      <c r="D74" s="3">
        <f>C74/B74*100</f>
        <v>94.628941485424363</v>
      </c>
      <c r="E74" s="63" t="s">
        <v>89</v>
      </c>
    </row>
    <row r="75" spans="1:5" ht="15" customHeight="1" x14ac:dyDescent="0.25">
      <c r="A75" s="2" t="s">
        <v>8</v>
      </c>
      <c r="B75" s="6">
        <v>48368.1</v>
      </c>
      <c r="C75" s="6">
        <v>46414.1</v>
      </c>
      <c r="D75" s="3">
        <f>C75/B75*100</f>
        <v>95.960147287158264</v>
      </c>
      <c r="E75" s="64"/>
    </row>
    <row r="76" spans="1:5" ht="83.25" customHeight="1" x14ac:dyDescent="0.25">
      <c r="A76" s="2" t="s">
        <v>23</v>
      </c>
      <c r="B76" s="6">
        <v>5399.7</v>
      </c>
      <c r="C76" s="6">
        <v>4465.8</v>
      </c>
      <c r="D76" s="3">
        <f>C76/B76*100</f>
        <v>82.704594699705552</v>
      </c>
      <c r="E76" s="65"/>
    </row>
    <row r="77" spans="1:5" ht="15" customHeight="1" x14ac:dyDescent="0.25">
      <c r="A77" s="31" t="s">
        <v>60</v>
      </c>
      <c r="B77" s="32"/>
      <c r="C77" s="32"/>
      <c r="D77" s="32"/>
      <c r="E77" s="33"/>
    </row>
    <row r="78" spans="1:5" ht="15" customHeight="1" x14ac:dyDescent="0.25">
      <c r="A78" s="5" t="s">
        <v>10</v>
      </c>
      <c r="B78" s="6">
        <f>B79+B80+B81</f>
        <v>2593.3000000000002</v>
      </c>
      <c r="C78" s="6">
        <f>C79+C80+C81</f>
        <v>2593.3000000000002</v>
      </c>
      <c r="D78" s="3">
        <f>C78/B78*100</f>
        <v>100</v>
      </c>
      <c r="E78" s="63" t="s">
        <v>76</v>
      </c>
    </row>
    <row r="79" spans="1:5" ht="15" customHeight="1" x14ac:dyDescent="0.25">
      <c r="A79" s="5" t="s">
        <v>11</v>
      </c>
      <c r="B79" s="6">
        <v>513.1</v>
      </c>
      <c r="C79" s="29">
        <v>513.1</v>
      </c>
      <c r="D79" s="3">
        <f>C79/B79*100</f>
        <v>100</v>
      </c>
      <c r="E79" s="64"/>
    </row>
    <row r="80" spans="1:5" ht="15.75" x14ac:dyDescent="0.25">
      <c r="A80" s="5" t="s">
        <v>8</v>
      </c>
      <c r="B80" s="6">
        <v>1380.2</v>
      </c>
      <c r="C80" s="6">
        <v>1380.2</v>
      </c>
      <c r="D80" s="3">
        <f>C80/B80*100</f>
        <v>100</v>
      </c>
      <c r="E80" s="64"/>
    </row>
    <row r="81" spans="1:5" ht="17.25" customHeight="1" x14ac:dyDescent="0.25">
      <c r="A81" s="5" t="s">
        <v>12</v>
      </c>
      <c r="B81" s="6">
        <v>700</v>
      </c>
      <c r="C81" s="6">
        <v>700</v>
      </c>
      <c r="D81" s="3">
        <f>C81/B81*100</f>
        <v>100</v>
      </c>
      <c r="E81" s="65"/>
    </row>
    <row r="82" spans="1:5" ht="15" customHeight="1" x14ac:dyDescent="0.25">
      <c r="A82" s="31" t="s">
        <v>61</v>
      </c>
      <c r="B82" s="32"/>
      <c r="C82" s="32"/>
      <c r="D82" s="32"/>
      <c r="E82" s="33"/>
    </row>
    <row r="83" spans="1:5" ht="18.75" customHeight="1" x14ac:dyDescent="0.25">
      <c r="A83" s="5" t="s">
        <v>10</v>
      </c>
      <c r="B83" s="6">
        <f>B84+B85+B86</f>
        <v>3660.3</v>
      </c>
      <c r="C83" s="6">
        <f>C84+C85+C86</f>
        <v>0</v>
      </c>
      <c r="D83" s="3">
        <f>C83/B83*100</f>
        <v>0</v>
      </c>
      <c r="E83" s="37" t="s">
        <v>90</v>
      </c>
    </row>
    <row r="84" spans="1:5" ht="15.75" x14ac:dyDescent="0.25">
      <c r="A84" s="5" t="s">
        <v>11</v>
      </c>
      <c r="B84" s="6">
        <v>0</v>
      </c>
      <c r="C84" s="6">
        <v>0</v>
      </c>
      <c r="D84" s="3">
        <v>0</v>
      </c>
      <c r="E84" s="38"/>
    </row>
    <row r="85" spans="1:5" ht="15.75" x14ac:dyDescent="0.25">
      <c r="A85" s="5" t="s">
        <v>8</v>
      </c>
      <c r="B85" s="6">
        <v>1360.3</v>
      </c>
      <c r="C85" s="6">
        <v>0</v>
      </c>
      <c r="D85" s="3">
        <f>C85/B85*100</f>
        <v>0</v>
      </c>
      <c r="E85" s="38"/>
    </row>
    <row r="86" spans="1:5" ht="15.75" x14ac:dyDescent="0.25">
      <c r="A86" s="5" t="s">
        <v>12</v>
      </c>
      <c r="B86" s="6">
        <v>2300</v>
      </c>
      <c r="C86" s="6">
        <v>0</v>
      </c>
      <c r="D86" s="3">
        <f>C86/B86*100</f>
        <v>0</v>
      </c>
      <c r="E86" s="39"/>
    </row>
    <row r="87" spans="1:5" ht="15.75" x14ac:dyDescent="0.25">
      <c r="A87" s="5" t="s">
        <v>15</v>
      </c>
      <c r="B87" s="6">
        <v>0</v>
      </c>
      <c r="C87" s="6">
        <v>0</v>
      </c>
      <c r="D87" s="3">
        <v>0</v>
      </c>
      <c r="E87" s="24"/>
    </row>
    <row r="88" spans="1:5" ht="15" customHeight="1" x14ac:dyDescent="0.25">
      <c r="A88" s="31" t="s">
        <v>62</v>
      </c>
      <c r="B88" s="32"/>
      <c r="C88" s="32"/>
      <c r="D88" s="32"/>
      <c r="E88" s="33"/>
    </row>
    <row r="89" spans="1:5" ht="15.75" customHeight="1" x14ac:dyDescent="0.25">
      <c r="A89" s="5" t="s">
        <v>10</v>
      </c>
      <c r="B89" s="6">
        <f>B90+B91+B92</f>
        <v>12345.4</v>
      </c>
      <c r="C89" s="6">
        <f>C90+C91+C92</f>
        <v>12345.4</v>
      </c>
      <c r="D89" s="3">
        <f>C89/B89*100</f>
        <v>100</v>
      </c>
      <c r="E89" s="100" t="s">
        <v>106</v>
      </c>
    </row>
    <row r="90" spans="1:5" ht="15" customHeight="1" x14ac:dyDescent="0.25">
      <c r="A90" s="5" t="s">
        <v>11</v>
      </c>
      <c r="B90" s="6">
        <v>0</v>
      </c>
      <c r="C90" s="6">
        <v>0</v>
      </c>
      <c r="D90" s="3">
        <v>0</v>
      </c>
      <c r="E90" s="100"/>
    </row>
    <row r="91" spans="1:5" ht="19.5" customHeight="1" x14ac:dyDescent="0.25">
      <c r="A91" s="5" t="s">
        <v>6</v>
      </c>
      <c r="B91" s="6">
        <v>1245.4000000000001</v>
      </c>
      <c r="C91" s="6">
        <f>658.4+587</f>
        <v>1245.4000000000001</v>
      </c>
      <c r="D91" s="3">
        <f>C91/B91*100</f>
        <v>100</v>
      </c>
      <c r="E91" s="100"/>
    </row>
    <row r="92" spans="1:5" ht="15.75" x14ac:dyDescent="0.25">
      <c r="A92" s="5" t="s">
        <v>12</v>
      </c>
      <c r="B92" s="6">
        <v>11100</v>
      </c>
      <c r="C92" s="6">
        <v>11100</v>
      </c>
      <c r="D92" s="3">
        <f>C92/B92*100</f>
        <v>100</v>
      </c>
      <c r="E92" s="99" t="s">
        <v>107</v>
      </c>
    </row>
    <row r="93" spans="1:5" ht="15.75" x14ac:dyDescent="0.25">
      <c r="A93" s="5" t="s">
        <v>15</v>
      </c>
      <c r="B93" s="6">
        <v>0</v>
      </c>
      <c r="C93" s="6">
        <v>0</v>
      </c>
      <c r="D93" s="3">
        <v>0</v>
      </c>
      <c r="E93" s="99"/>
    </row>
    <row r="94" spans="1:5" ht="15.75" customHeight="1" x14ac:dyDescent="0.25">
      <c r="A94" s="31" t="s">
        <v>63</v>
      </c>
      <c r="B94" s="32"/>
      <c r="C94" s="32"/>
      <c r="D94" s="32"/>
      <c r="E94" s="33"/>
    </row>
    <row r="95" spans="1:5" ht="16.5" customHeight="1" x14ac:dyDescent="0.25">
      <c r="A95" s="5" t="s">
        <v>10</v>
      </c>
      <c r="B95" s="6">
        <f>B96+B97</f>
        <v>63210.8</v>
      </c>
      <c r="C95" s="6">
        <f>C96+C97</f>
        <v>61966.6</v>
      </c>
      <c r="D95" s="3">
        <f>C95/B95*100</f>
        <v>98.031665474887191</v>
      </c>
      <c r="E95" s="63" t="s">
        <v>72</v>
      </c>
    </row>
    <row r="96" spans="1:5" ht="15.75" x14ac:dyDescent="0.25">
      <c r="A96" s="5" t="s">
        <v>2</v>
      </c>
      <c r="B96" s="6">
        <v>0</v>
      </c>
      <c r="C96" s="6">
        <v>0</v>
      </c>
      <c r="D96" s="3">
        <v>0</v>
      </c>
      <c r="E96" s="64"/>
    </row>
    <row r="97" spans="1:5" ht="15.75" x14ac:dyDescent="0.25">
      <c r="A97" s="5" t="s">
        <v>3</v>
      </c>
      <c r="B97" s="6">
        <v>63210.8</v>
      </c>
      <c r="C97" s="6">
        <v>61966.6</v>
      </c>
      <c r="D97" s="3">
        <f>C97/B97*100</f>
        <v>98.031665474887191</v>
      </c>
      <c r="E97" s="65"/>
    </row>
    <row r="98" spans="1:5" ht="15.75" x14ac:dyDescent="0.25">
      <c r="A98" s="34" t="s">
        <v>64</v>
      </c>
      <c r="B98" s="35"/>
      <c r="C98" s="35"/>
      <c r="D98" s="35"/>
      <c r="E98" s="36"/>
    </row>
    <row r="99" spans="1:5" ht="15" customHeight="1" x14ac:dyDescent="0.25">
      <c r="A99" s="25" t="s">
        <v>33</v>
      </c>
      <c r="B99" s="6">
        <f>B100+B101</f>
        <v>1127.3</v>
      </c>
      <c r="C99" s="6">
        <f>C100+C101</f>
        <v>895.9</v>
      </c>
      <c r="D99" s="3">
        <f>C99/B99*100</f>
        <v>79.473077264259743</v>
      </c>
      <c r="E99" s="85" t="s">
        <v>99</v>
      </c>
    </row>
    <row r="100" spans="1:5" ht="15" customHeight="1" x14ac:dyDescent="0.25">
      <c r="A100" s="5" t="s">
        <v>66</v>
      </c>
      <c r="B100" s="6">
        <v>157.1</v>
      </c>
      <c r="C100" s="6">
        <v>157.1</v>
      </c>
      <c r="D100" s="3">
        <f>C100/B100*100</f>
        <v>100</v>
      </c>
      <c r="E100" s="64"/>
    </row>
    <row r="101" spans="1:5" ht="17.25" customHeight="1" x14ac:dyDescent="0.25">
      <c r="A101" s="5" t="s">
        <v>67</v>
      </c>
      <c r="B101" s="6">
        <v>970.2</v>
      </c>
      <c r="C101" s="6">
        <v>738.8</v>
      </c>
      <c r="D101" s="3">
        <f>C101/B101*100</f>
        <v>76.149247577818997</v>
      </c>
      <c r="E101" s="65"/>
    </row>
    <row r="102" spans="1:5" ht="16.5" customHeight="1" x14ac:dyDescent="0.25">
      <c r="A102" s="34" t="s">
        <v>68</v>
      </c>
      <c r="B102" s="35"/>
      <c r="C102" s="35"/>
      <c r="D102" s="35"/>
      <c r="E102" s="36"/>
    </row>
    <row r="103" spans="1:5" ht="15" customHeight="1" x14ac:dyDescent="0.25">
      <c r="A103" s="5" t="s">
        <v>10</v>
      </c>
      <c r="B103" s="6">
        <f>B104+B105</f>
        <v>1343.67</v>
      </c>
      <c r="C103" s="6">
        <f>C104+C105</f>
        <v>1343.67</v>
      </c>
      <c r="D103" s="3">
        <f>C103/B103*100</f>
        <v>100</v>
      </c>
      <c r="E103" s="50" t="s">
        <v>91</v>
      </c>
    </row>
    <row r="104" spans="1:5" ht="15" customHeight="1" x14ac:dyDescent="0.25">
      <c r="A104" s="5" t="s">
        <v>65</v>
      </c>
      <c r="B104" s="6">
        <v>723.67</v>
      </c>
      <c r="C104" s="6">
        <v>723.67</v>
      </c>
      <c r="D104" s="3">
        <f>C104/B104*100</f>
        <v>100</v>
      </c>
      <c r="E104" s="45"/>
    </row>
    <row r="105" spans="1:5" ht="132.75" customHeight="1" x14ac:dyDescent="0.25">
      <c r="A105" s="5" t="s">
        <v>12</v>
      </c>
      <c r="B105" s="6">
        <v>620</v>
      </c>
      <c r="C105" s="6">
        <v>620</v>
      </c>
      <c r="D105" s="3">
        <f>C105/B105*100</f>
        <v>100</v>
      </c>
      <c r="E105" s="46"/>
    </row>
    <row r="106" spans="1:5" ht="16.5" customHeight="1" x14ac:dyDescent="0.25">
      <c r="A106" s="34" t="s">
        <v>75</v>
      </c>
      <c r="B106" s="35"/>
      <c r="C106" s="35"/>
      <c r="D106" s="35"/>
      <c r="E106" s="36"/>
    </row>
    <row r="107" spans="1:5" ht="16.5" customHeight="1" x14ac:dyDescent="0.25">
      <c r="A107" s="5" t="s">
        <v>10</v>
      </c>
      <c r="B107" s="30">
        <f>B109+B110+B108</f>
        <v>9547</v>
      </c>
      <c r="C107" s="30">
        <f>C109+C110+C108</f>
        <v>6667.2</v>
      </c>
      <c r="D107" s="26">
        <f>C107/B107*100</f>
        <v>69.835550434691527</v>
      </c>
      <c r="E107" s="50" t="s">
        <v>92</v>
      </c>
    </row>
    <row r="108" spans="1:5" ht="16.5" customHeight="1" x14ac:dyDescent="0.25">
      <c r="A108" s="5" t="s">
        <v>11</v>
      </c>
      <c r="B108" s="30">
        <v>4171.8</v>
      </c>
      <c r="C108" s="30">
        <v>2863.2</v>
      </c>
      <c r="D108" s="26">
        <f>C108/B108*100</f>
        <v>68.632245074068749</v>
      </c>
      <c r="E108" s="61"/>
    </row>
    <row r="109" spans="1:5" ht="16.5" customHeight="1" x14ac:dyDescent="0.25">
      <c r="A109" s="5" t="s">
        <v>65</v>
      </c>
      <c r="B109" s="30">
        <v>4897.3</v>
      </c>
      <c r="C109" s="30">
        <v>3361.3</v>
      </c>
      <c r="D109" s="26">
        <f t="shared" ref="D109:D110" si="0">C109/B109*100</f>
        <v>68.635778898576774</v>
      </c>
      <c r="E109" s="61"/>
    </row>
    <row r="110" spans="1:5" ht="16.5" customHeight="1" x14ac:dyDescent="0.25">
      <c r="A110" s="5" t="s">
        <v>12</v>
      </c>
      <c r="B110" s="30">
        <v>477.9</v>
      </c>
      <c r="C110" s="30">
        <v>442.7</v>
      </c>
      <c r="D110" s="26">
        <f t="shared" si="0"/>
        <v>92.63444235195648</v>
      </c>
      <c r="E110" s="81"/>
    </row>
    <row r="111" spans="1:5" ht="17.25" customHeight="1" x14ac:dyDescent="0.25">
      <c r="A111" s="31" t="s">
        <v>29</v>
      </c>
      <c r="B111" s="57"/>
      <c r="C111" s="57"/>
      <c r="D111" s="57"/>
      <c r="E111" s="58"/>
    </row>
    <row r="112" spans="1:5" ht="31.5" x14ac:dyDescent="0.25">
      <c r="A112" s="2" t="s">
        <v>0</v>
      </c>
      <c r="B112" s="6">
        <f>B113+B114</f>
        <v>31653.7</v>
      </c>
      <c r="C112" s="6">
        <f>C113+C114</f>
        <v>31303.1</v>
      </c>
      <c r="D112" s="4">
        <f>C112/B112*100</f>
        <v>98.892388567529224</v>
      </c>
      <c r="E112" s="51" t="s">
        <v>105</v>
      </c>
    </row>
    <row r="113" spans="1:5" ht="15" customHeight="1" x14ac:dyDescent="0.25">
      <c r="A113" s="5" t="s">
        <v>32</v>
      </c>
      <c r="B113" s="6">
        <v>31653.7</v>
      </c>
      <c r="C113" s="6">
        <v>31303.1</v>
      </c>
      <c r="D113" s="4">
        <f>C113/B113*100</f>
        <v>98.892388567529224</v>
      </c>
      <c r="E113" s="45"/>
    </row>
    <row r="114" spans="1:5" ht="242.25" customHeight="1" x14ac:dyDescent="0.25">
      <c r="A114" s="5" t="s">
        <v>48</v>
      </c>
      <c r="B114" s="6">
        <v>0</v>
      </c>
      <c r="C114" s="6">
        <v>0</v>
      </c>
      <c r="D114" s="4">
        <v>0</v>
      </c>
      <c r="E114" s="46"/>
    </row>
    <row r="115" spans="1:5" ht="18" customHeight="1" x14ac:dyDescent="0.25">
      <c r="A115" s="82" t="s">
        <v>30</v>
      </c>
      <c r="B115" s="84"/>
      <c r="C115" s="84"/>
      <c r="D115" s="84"/>
      <c r="E115" s="84"/>
    </row>
    <row r="116" spans="1:5" ht="31.5" x14ac:dyDescent="0.25">
      <c r="A116" s="5" t="s">
        <v>31</v>
      </c>
      <c r="B116" s="6">
        <f>B117+B118+B119</f>
        <v>958522</v>
      </c>
      <c r="C116" s="6">
        <f>C117+C118+C119</f>
        <v>948181.39999999991</v>
      </c>
      <c r="D116" s="6">
        <f>C116/B116*100</f>
        <v>98.921193253780288</v>
      </c>
      <c r="E116" s="5"/>
    </row>
    <row r="117" spans="1:5" ht="15.75" x14ac:dyDescent="0.25">
      <c r="A117" s="5" t="s">
        <v>11</v>
      </c>
      <c r="B117" s="6">
        <f>B122+B139</f>
        <v>0</v>
      </c>
      <c r="C117" s="6">
        <f>C122+C139</f>
        <v>0</v>
      </c>
      <c r="D117" s="6">
        <v>0</v>
      </c>
      <c r="E117" s="5"/>
    </row>
    <row r="118" spans="1:5" ht="15.75" x14ac:dyDescent="0.25">
      <c r="A118" s="5" t="s">
        <v>8</v>
      </c>
      <c r="B118" s="6">
        <f>B123+B127+B131+B140+B144</f>
        <v>582809.4</v>
      </c>
      <c r="C118" s="6">
        <f>C123+C127+C131+C135+C140+C144</f>
        <v>578199.39999999991</v>
      </c>
      <c r="D118" s="6">
        <f>C118/B118*100</f>
        <v>99.209003835559244</v>
      </c>
      <c r="E118" s="5"/>
    </row>
    <row r="119" spans="1:5" ht="15.75" x14ac:dyDescent="0.25">
      <c r="A119" s="5" t="s">
        <v>32</v>
      </c>
      <c r="B119" s="6">
        <f>B124+B128+B132+B136+B141+B145</f>
        <v>375712.60000000003</v>
      </c>
      <c r="C119" s="6">
        <f>C124+C128+C132+C136+C141+C145</f>
        <v>369982</v>
      </c>
      <c r="D119" s="6">
        <f>C119/B119*100</f>
        <v>98.474738403769251</v>
      </c>
      <c r="E119" s="5"/>
    </row>
    <row r="120" spans="1:5" ht="15.75" x14ac:dyDescent="0.25">
      <c r="A120" s="82" t="s">
        <v>46</v>
      </c>
      <c r="B120" s="83"/>
      <c r="C120" s="83"/>
      <c r="D120" s="83"/>
      <c r="E120" s="83"/>
    </row>
    <row r="121" spans="1:5" ht="14.25" customHeight="1" x14ac:dyDescent="0.25">
      <c r="A121" s="5" t="s">
        <v>33</v>
      </c>
      <c r="B121" s="6">
        <f>B122+B123+B124</f>
        <v>308607.8</v>
      </c>
      <c r="C121" s="6">
        <f>C122+C123+C124</f>
        <v>306448.09999999998</v>
      </c>
      <c r="D121" s="6">
        <f>C121/B121*100</f>
        <v>99.300179710298963</v>
      </c>
      <c r="E121" s="44" t="s">
        <v>81</v>
      </c>
    </row>
    <row r="122" spans="1:5" ht="15.75" x14ac:dyDescent="0.25">
      <c r="A122" s="5" t="s">
        <v>11</v>
      </c>
      <c r="B122" s="6">
        <v>0</v>
      </c>
      <c r="C122" s="6">
        <v>0</v>
      </c>
      <c r="D122" s="6">
        <v>0</v>
      </c>
      <c r="E122" s="80"/>
    </row>
    <row r="123" spans="1:5" ht="15.75" x14ac:dyDescent="0.25">
      <c r="A123" s="5" t="s">
        <v>8</v>
      </c>
      <c r="B123" s="6">
        <v>195867</v>
      </c>
      <c r="C123" s="6">
        <v>194955.3</v>
      </c>
      <c r="D123" s="6">
        <f>C123/B123*100</f>
        <v>99.534531084868803</v>
      </c>
      <c r="E123" s="45"/>
    </row>
    <row r="124" spans="1:5" ht="19.5" customHeight="1" x14ac:dyDescent="0.25">
      <c r="A124" s="5" t="s">
        <v>34</v>
      </c>
      <c r="B124" s="6">
        <v>112740.8</v>
      </c>
      <c r="C124" s="6">
        <v>111492.8</v>
      </c>
      <c r="D124" s="6">
        <f>C124/B124*100</f>
        <v>98.89303606147908</v>
      </c>
      <c r="E124" s="46"/>
    </row>
    <row r="125" spans="1:5" ht="15.75" x14ac:dyDescent="0.25">
      <c r="A125" s="34" t="s">
        <v>35</v>
      </c>
      <c r="B125" s="42"/>
      <c r="C125" s="42"/>
      <c r="D125" s="42"/>
      <c r="E125" s="43"/>
    </row>
    <row r="126" spans="1:5" ht="18" customHeight="1" x14ac:dyDescent="0.25">
      <c r="A126" s="5" t="s">
        <v>36</v>
      </c>
      <c r="B126" s="6">
        <f>B127+B128</f>
        <v>501304.10000000003</v>
      </c>
      <c r="C126" s="6">
        <f>C127+C128</f>
        <v>497083.4</v>
      </c>
      <c r="D126" s="6">
        <f>C126/B126*100</f>
        <v>99.158055958449182</v>
      </c>
      <c r="E126" s="44" t="s">
        <v>100</v>
      </c>
    </row>
    <row r="127" spans="1:5" ht="15.75" x14ac:dyDescent="0.25">
      <c r="A127" s="5" t="s">
        <v>8</v>
      </c>
      <c r="B127" s="6">
        <v>367783.9</v>
      </c>
      <c r="C127" s="6">
        <v>367140.8</v>
      </c>
      <c r="D127" s="6">
        <f>C127/B127*100</f>
        <v>99.825141883589779</v>
      </c>
      <c r="E127" s="45"/>
    </row>
    <row r="128" spans="1:5" ht="15.75" customHeight="1" x14ac:dyDescent="0.25">
      <c r="A128" s="5" t="s">
        <v>34</v>
      </c>
      <c r="B128" s="6">
        <v>133520.20000000001</v>
      </c>
      <c r="C128" s="6">
        <v>129942.6</v>
      </c>
      <c r="D128" s="6">
        <f>C128/B128*100</f>
        <v>97.320555241828572</v>
      </c>
      <c r="E128" s="46"/>
    </row>
    <row r="129" spans="1:5" ht="15.75" x14ac:dyDescent="0.25">
      <c r="A129" s="34" t="s">
        <v>37</v>
      </c>
      <c r="B129" s="42"/>
      <c r="C129" s="42"/>
      <c r="D129" s="42"/>
      <c r="E129" s="43"/>
    </row>
    <row r="130" spans="1:5" ht="15" customHeight="1" x14ac:dyDescent="0.25">
      <c r="A130" s="5" t="s">
        <v>36</v>
      </c>
      <c r="B130" s="6">
        <f>B131+B132</f>
        <v>80760.900000000009</v>
      </c>
      <c r="C130" s="6">
        <f>C131+C132</f>
        <v>80463.400000000009</v>
      </c>
      <c r="D130" s="6">
        <f>C130/B130*100</f>
        <v>99.631628671795397</v>
      </c>
      <c r="E130" s="44" t="s">
        <v>77</v>
      </c>
    </row>
    <row r="131" spans="1:5" ht="15" customHeight="1" x14ac:dyDescent="0.25">
      <c r="A131" s="5" t="s">
        <v>8</v>
      </c>
      <c r="B131" s="6">
        <v>14613.1</v>
      </c>
      <c r="C131" s="6">
        <v>14613.1</v>
      </c>
      <c r="D131" s="6">
        <f>C131/B131*100</f>
        <v>100</v>
      </c>
      <c r="E131" s="45"/>
    </row>
    <row r="132" spans="1:5" ht="17.25" customHeight="1" x14ac:dyDescent="0.25">
      <c r="A132" s="5" t="s">
        <v>32</v>
      </c>
      <c r="B132" s="6">
        <v>66147.8</v>
      </c>
      <c r="C132" s="6">
        <v>65850.3</v>
      </c>
      <c r="D132" s="6">
        <f>C132/B132*100</f>
        <v>99.55024959257905</v>
      </c>
      <c r="E132" s="46"/>
    </row>
    <row r="133" spans="1:5" ht="15.75" x14ac:dyDescent="0.25">
      <c r="A133" s="34" t="s">
        <v>38</v>
      </c>
      <c r="B133" s="42"/>
      <c r="C133" s="42"/>
      <c r="D133" s="42"/>
      <c r="E133" s="43"/>
    </row>
    <row r="134" spans="1:5" ht="17.25" customHeight="1" x14ac:dyDescent="0.25">
      <c r="A134" s="5" t="s">
        <v>36</v>
      </c>
      <c r="B134" s="6">
        <f>B135+B136</f>
        <v>100</v>
      </c>
      <c r="C134" s="6">
        <f>C135+C136</f>
        <v>100</v>
      </c>
      <c r="D134" s="3">
        <f>C134/B134*100</f>
        <v>100</v>
      </c>
      <c r="E134" s="47" t="s">
        <v>101</v>
      </c>
    </row>
    <row r="135" spans="1:5" ht="15" customHeight="1" x14ac:dyDescent="0.25">
      <c r="A135" s="5" t="s">
        <v>8</v>
      </c>
      <c r="B135" s="6">
        <v>0</v>
      </c>
      <c r="C135" s="6">
        <v>0</v>
      </c>
      <c r="D135" s="3">
        <v>0</v>
      </c>
      <c r="E135" s="48"/>
    </row>
    <row r="136" spans="1:5" ht="16.5" customHeight="1" x14ac:dyDescent="0.25">
      <c r="A136" s="5" t="s">
        <v>32</v>
      </c>
      <c r="B136" s="6">
        <v>100</v>
      </c>
      <c r="C136" s="6">
        <v>100</v>
      </c>
      <c r="D136" s="3">
        <f>C136/B136*100</f>
        <v>100</v>
      </c>
      <c r="E136" s="49"/>
    </row>
    <row r="137" spans="1:5" ht="15.75" x14ac:dyDescent="0.25">
      <c r="A137" s="34" t="s">
        <v>47</v>
      </c>
      <c r="B137" s="42"/>
      <c r="C137" s="42"/>
      <c r="D137" s="42"/>
      <c r="E137" s="43"/>
    </row>
    <row r="138" spans="1:5" ht="15.75" customHeight="1" x14ac:dyDescent="0.25">
      <c r="A138" s="5" t="s">
        <v>36</v>
      </c>
      <c r="B138" s="6">
        <f>B139+B140+B141</f>
        <v>26707.300000000003</v>
      </c>
      <c r="C138" s="6">
        <f>C139+C140+C141</f>
        <v>23613</v>
      </c>
      <c r="D138" s="3">
        <f>C138/B138*100</f>
        <v>88.414029123123626</v>
      </c>
      <c r="E138" s="50" t="s">
        <v>82</v>
      </c>
    </row>
    <row r="139" spans="1:5" ht="15" customHeight="1" x14ac:dyDescent="0.25">
      <c r="A139" s="5" t="s">
        <v>11</v>
      </c>
      <c r="B139" s="6">
        <v>0</v>
      </c>
      <c r="C139" s="6">
        <v>0</v>
      </c>
      <c r="D139" s="3">
        <v>0</v>
      </c>
      <c r="E139" s="45"/>
    </row>
    <row r="140" spans="1:5" ht="15" customHeight="1" x14ac:dyDescent="0.25">
      <c r="A140" s="5" t="s">
        <v>8</v>
      </c>
      <c r="B140" s="6">
        <v>4545.3999999999996</v>
      </c>
      <c r="C140" s="6">
        <v>1490.2</v>
      </c>
      <c r="D140" s="3">
        <f>C140/B140*100</f>
        <v>32.784793417521016</v>
      </c>
      <c r="E140" s="45"/>
    </row>
    <row r="141" spans="1:5" ht="197.25" customHeight="1" x14ac:dyDescent="0.25">
      <c r="A141" s="5" t="s">
        <v>32</v>
      </c>
      <c r="B141" s="6">
        <v>22161.9</v>
      </c>
      <c r="C141" s="6">
        <v>22122.799999999999</v>
      </c>
      <c r="D141" s="3">
        <f>C141/B141*100</f>
        <v>99.82357108370671</v>
      </c>
      <c r="E141" s="46"/>
    </row>
    <row r="142" spans="1:5" ht="15.75" x14ac:dyDescent="0.25">
      <c r="A142" s="34" t="s">
        <v>70</v>
      </c>
      <c r="B142" s="42"/>
      <c r="C142" s="42"/>
      <c r="D142" s="42"/>
      <c r="E142" s="43"/>
    </row>
    <row r="143" spans="1:5" ht="16.5" customHeight="1" x14ac:dyDescent="0.25">
      <c r="A143" s="5" t="s">
        <v>36</v>
      </c>
      <c r="B143" s="6">
        <f>B144+B145</f>
        <v>41041.9</v>
      </c>
      <c r="C143" s="6">
        <f>C144+C145</f>
        <v>40473.5</v>
      </c>
      <c r="D143" s="6">
        <f>C143/B143*100</f>
        <v>98.61507386353945</v>
      </c>
      <c r="E143" s="51" t="s">
        <v>83</v>
      </c>
    </row>
    <row r="144" spans="1:5" ht="15" customHeight="1" x14ac:dyDescent="0.25">
      <c r="A144" s="5" t="s">
        <v>8</v>
      </c>
      <c r="B144" s="6">
        <v>0</v>
      </c>
      <c r="C144" s="6">
        <v>0</v>
      </c>
      <c r="D144" s="6">
        <v>0</v>
      </c>
      <c r="E144" s="45"/>
    </row>
    <row r="145" spans="1:5" ht="133.5" customHeight="1" x14ac:dyDescent="0.25">
      <c r="A145" s="5" t="s">
        <v>32</v>
      </c>
      <c r="B145" s="6">
        <v>41041.9</v>
      </c>
      <c r="C145" s="6">
        <v>40473.5</v>
      </c>
      <c r="D145" s="6">
        <f>C145/B145*100</f>
        <v>98.61507386353945</v>
      </c>
      <c r="E145" s="46"/>
    </row>
    <row r="146" spans="1:5" ht="16.5" customHeight="1" x14ac:dyDescent="0.25">
      <c r="A146" s="31" t="s">
        <v>39</v>
      </c>
      <c r="B146" s="40"/>
      <c r="C146" s="40"/>
      <c r="D146" s="40"/>
      <c r="E146" s="41"/>
    </row>
    <row r="147" spans="1:5" ht="30.75" customHeight="1" x14ac:dyDescent="0.25">
      <c r="A147" s="5" t="s">
        <v>0</v>
      </c>
      <c r="B147" s="6">
        <f>B148+B149+B150</f>
        <v>161194.5</v>
      </c>
      <c r="C147" s="6">
        <f>C148+C149+C150</f>
        <v>161103.29999999999</v>
      </c>
      <c r="D147" s="6">
        <f>C147/B147*100</f>
        <v>99.943422387240261</v>
      </c>
      <c r="E147" s="66" t="s">
        <v>85</v>
      </c>
    </row>
    <row r="148" spans="1:5" ht="18" customHeight="1" x14ac:dyDescent="0.25">
      <c r="A148" s="5" t="s">
        <v>11</v>
      </c>
      <c r="B148" s="6">
        <v>200</v>
      </c>
      <c r="C148" s="6">
        <v>200</v>
      </c>
      <c r="D148" s="6">
        <f>C148/B148*100</f>
        <v>100</v>
      </c>
      <c r="E148" s="75"/>
    </row>
    <row r="149" spans="1:5" ht="15" customHeight="1" x14ac:dyDescent="0.25">
      <c r="A149" s="5" t="s">
        <v>8</v>
      </c>
      <c r="B149" s="6">
        <v>7844</v>
      </c>
      <c r="C149" s="6">
        <v>7844</v>
      </c>
      <c r="D149" s="6">
        <f>C149/B149*100</f>
        <v>100</v>
      </c>
      <c r="E149" s="75"/>
    </row>
    <row r="150" spans="1:5" ht="304.5" customHeight="1" x14ac:dyDescent="0.25">
      <c r="A150" s="5" t="s">
        <v>32</v>
      </c>
      <c r="B150" s="6">
        <v>153150.5</v>
      </c>
      <c r="C150" s="6">
        <v>153059.29999999999</v>
      </c>
      <c r="D150" s="6">
        <f>C150/B150*100</f>
        <v>99.940450733102395</v>
      </c>
      <c r="E150" s="65"/>
    </row>
    <row r="151" spans="1:5" ht="18" customHeight="1" x14ac:dyDescent="0.25">
      <c r="A151" s="34" t="s">
        <v>40</v>
      </c>
      <c r="B151" s="78"/>
      <c r="C151" s="78"/>
      <c r="D151" s="78"/>
      <c r="E151" s="79"/>
    </row>
    <row r="152" spans="1:5" ht="30.75" customHeight="1" x14ac:dyDescent="0.25">
      <c r="A152" s="2" t="s">
        <v>41</v>
      </c>
      <c r="B152" s="6">
        <f>B155+B158+B161+B164</f>
        <v>13576.400000000001</v>
      </c>
      <c r="C152" s="6">
        <f>C155+C158+C161+C164</f>
        <v>13557.130000000001</v>
      </c>
      <c r="D152" s="6">
        <f>C152/B152*100</f>
        <v>99.858062520255729</v>
      </c>
      <c r="E152" s="5"/>
    </row>
    <row r="153" spans="1:5" ht="15.75" x14ac:dyDescent="0.25">
      <c r="A153" s="5" t="s">
        <v>32</v>
      </c>
      <c r="B153" s="6">
        <f>B156+B159+B162+B165</f>
        <v>13576.400000000001</v>
      </c>
      <c r="C153" s="6">
        <f>C156+C159+C162+C165</f>
        <v>13557.130000000001</v>
      </c>
      <c r="D153" s="7">
        <f>C153/B153*100</f>
        <v>99.858062520255729</v>
      </c>
      <c r="E153" s="5"/>
    </row>
    <row r="154" spans="1:5" ht="15.75" x14ac:dyDescent="0.25">
      <c r="A154" s="34" t="s">
        <v>42</v>
      </c>
      <c r="B154" s="42"/>
      <c r="C154" s="42"/>
      <c r="D154" s="42"/>
      <c r="E154" s="43"/>
    </row>
    <row r="155" spans="1:5" ht="15.75" customHeight="1" x14ac:dyDescent="0.25">
      <c r="A155" s="5" t="s">
        <v>36</v>
      </c>
      <c r="B155" s="8">
        <v>0</v>
      </c>
      <c r="C155" s="8">
        <v>0</v>
      </c>
      <c r="D155" s="8">
        <v>0</v>
      </c>
      <c r="E155" s="66"/>
    </row>
    <row r="156" spans="1:5" ht="15.75" x14ac:dyDescent="0.25">
      <c r="A156" s="5" t="s">
        <v>32</v>
      </c>
      <c r="B156" s="8">
        <v>0</v>
      </c>
      <c r="C156" s="8">
        <v>0</v>
      </c>
      <c r="D156" s="8">
        <v>0</v>
      </c>
      <c r="E156" s="65"/>
    </row>
    <row r="157" spans="1:5" ht="15.75" x14ac:dyDescent="0.25">
      <c r="A157" s="34" t="s">
        <v>43</v>
      </c>
      <c r="B157" s="42"/>
      <c r="C157" s="42"/>
      <c r="D157" s="42"/>
      <c r="E157" s="43"/>
    </row>
    <row r="158" spans="1:5" ht="14.25" customHeight="1" x14ac:dyDescent="0.25">
      <c r="A158" s="5" t="s">
        <v>36</v>
      </c>
      <c r="B158" s="6">
        <f>B159</f>
        <v>12.9</v>
      </c>
      <c r="C158" s="6">
        <f>C159</f>
        <v>12.58</v>
      </c>
      <c r="D158" s="6">
        <f>C158/B158*100</f>
        <v>97.519379844961236</v>
      </c>
      <c r="E158" s="66" t="s">
        <v>45</v>
      </c>
    </row>
    <row r="159" spans="1:5" ht="15" customHeight="1" x14ac:dyDescent="0.25">
      <c r="A159" s="5" t="s">
        <v>32</v>
      </c>
      <c r="B159" s="6">
        <v>12.9</v>
      </c>
      <c r="C159" s="6">
        <v>12.58</v>
      </c>
      <c r="D159" s="6">
        <f>C159/B159*100</f>
        <v>97.519379844961236</v>
      </c>
      <c r="E159" s="65"/>
    </row>
    <row r="160" spans="1:5" ht="15.75" x14ac:dyDescent="0.25">
      <c r="A160" s="34" t="s">
        <v>69</v>
      </c>
      <c r="B160" s="76"/>
      <c r="C160" s="76"/>
      <c r="D160" s="76"/>
      <c r="E160" s="77"/>
    </row>
    <row r="161" spans="1:5" ht="21.75" customHeight="1" x14ac:dyDescent="0.25">
      <c r="A161" s="5" t="s">
        <v>36</v>
      </c>
      <c r="B161" s="6">
        <f>B162</f>
        <v>1542.9</v>
      </c>
      <c r="C161" s="6">
        <f>C162</f>
        <v>1532.85</v>
      </c>
      <c r="D161" s="6">
        <f>C161/B161*100</f>
        <v>99.348629204744299</v>
      </c>
      <c r="E161" s="73" t="s">
        <v>84</v>
      </c>
    </row>
    <row r="162" spans="1:5" ht="45.75" customHeight="1" x14ac:dyDescent="0.25">
      <c r="A162" s="5" t="s">
        <v>32</v>
      </c>
      <c r="B162" s="6">
        <v>1542.9</v>
      </c>
      <c r="C162" s="6">
        <v>1532.85</v>
      </c>
      <c r="D162" s="6">
        <f>C162/B162*100</f>
        <v>99.348629204744299</v>
      </c>
      <c r="E162" s="74"/>
    </row>
    <row r="163" spans="1:5" ht="36" customHeight="1" x14ac:dyDescent="0.25">
      <c r="A163" s="34" t="s">
        <v>44</v>
      </c>
      <c r="B163" s="42"/>
      <c r="C163" s="42"/>
      <c r="D163" s="42"/>
      <c r="E163" s="43"/>
    </row>
    <row r="164" spans="1:5" ht="17.25" customHeight="1" x14ac:dyDescent="0.25">
      <c r="A164" s="5" t="s">
        <v>36</v>
      </c>
      <c r="B164" s="6">
        <f>B165</f>
        <v>12020.6</v>
      </c>
      <c r="C164" s="6">
        <f>C165</f>
        <v>12011.7</v>
      </c>
      <c r="D164" s="6">
        <f>C164/B164*100</f>
        <v>99.925960434587296</v>
      </c>
      <c r="E164" s="66" t="s">
        <v>73</v>
      </c>
    </row>
    <row r="165" spans="1:5" ht="33.75" customHeight="1" x14ac:dyDescent="0.25">
      <c r="A165" s="5" t="s">
        <v>32</v>
      </c>
      <c r="B165" s="6">
        <v>12020.6</v>
      </c>
      <c r="C165" s="6">
        <v>12011.7</v>
      </c>
      <c r="D165" s="6">
        <f>C165/B165*100</f>
        <v>99.925960434587296</v>
      </c>
      <c r="E165" s="65"/>
    </row>
  </sheetData>
  <autoFilter ref="A3:E165"/>
  <mergeCells count="74">
    <mergeCell ref="E71:E72"/>
    <mergeCell ref="E22:E25"/>
    <mergeCell ref="E17:E20"/>
    <mergeCell ref="A70:E70"/>
    <mergeCell ref="A34:E34"/>
    <mergeCell ref="A38:E38"/>
    <mergeCell ref="E51:E53"/>
    <mergeCell ref="E67:E69"/>
    <mergeCell ref="E63:E65"/>
    <mergeCell ref="E27:E29"/>
    <mergeCell ref="C39:C48"/>
    <mergeCell ref="D39:D48"/>
    <mergeCell ref="A66:E66"/>
    <mergeCell ref="B39:B48"/>
    <mergeCell ref="E55:E57"/>
    <mergeCell ref="E74:E76"/>
    <mergeCell ref="A73:E73"/>
    <mergeCell ref="E112:E114"/>
    <mergeCell ref="A111:E111"/>
    <mergeCell ref="E121:E124"/>
    <mergeCell ref="E107:E110"/>
    <mergeCell ref="E95:E97"/>
    <mergeCell ref="E78:E81"/>
    <mergeCell ref="A120:E120"/>
    <mergeCell ref="A115:E115"/>
    <mergeCell ref="A94:E94"/>
    <mergeCell ref="A102:E102"/>
    <mergeCell ref="A98:E98"/>
    <mergeCell ref="E99:E101"/>
    <mergeCell ref="E103:E105"/>
    <mergeCell ref="E164:E165"/>
    <mergeCell ref="E155:E156"/>
    <mergeCell ref="E161:E162"/>
    <mergeCell ref="E147:E150"/>
    <mergeCell ref="A154:E154"/>
    <mergeCell ref="A157:E157"/>
    <mergeCell ref="A160:E160"/>
    <mergeCell ref="A163:E163"/>
    <mergeCell ref="E158:E159"/>
    <mergeCell ref="A151:E151"/>
    <mergeCell ref="A1:E1"/>
    <mergeCell ref="B2:C2"/>
    <mergeCell ref="A62:E62"/>
    <mergeCell ref="A58:E58"/>
    <mergeCell ref="A16:E16"/>
    <mergeCell ref="A21:E21"/>
    <mergeCell ref="A26:E26"/>
    <mergeCell ref="A54:E54"/>
    <mergeCell ref="A10:E10"/>
    <mergeCell ref="A30:E30"/>
    <mergeCell ref="A50:E50"/>
    <mergeCell ref="E39:E49"/>
    <mergeCell ref="E59:E61"/>
    <mergeCell ref="A39:A48"/>
    <mergeCell ref="A2:A3"/>
    <mergeCell ref="E31:E33"/>
    <mergeCell ref="A146:E146"/>
    <mergeCell ref="A125:E125"/>
    <mergeCell ref="A129:E129"/>
    <mergeCell ref="E126:E128"/>
    <mergeCell ref="E130:E132"/>
    <mergeCell ref="E134:E136"/>
    <mergeCell ref="A133:E133"/>
    <mergeCell ref="E138:E141"/>
    <mergeCell ref="E143:E145"/>
    <mergeCell ref="A137:E137"/>
    <mergeCell ref="A142:E142"/>
    <mergeCell ref="A88:E88"/>
    <mergeCell ref="A77:E77"/>
    <mergeCell ref="A82:E82"/>
    <mergeCell ref="A106:E106"/>
    <mergeCell ref="E83:E86"/>
    <mergeCell ref="E89:E91"/>
    <mergeCell ref="E92:E93"/>
  </mergeCells>
  <phoneticPr fontId="3" type="noConversion"/>
  <pageMargins left="0.62992125984251968" right="0.19685039370078741" top="0.59055118110236227" bottom="0.19685039370078741" header="0.31496062992125984" footer="0.11811023622047245"/>
  <pageSetup paperSize="9" scale="71" fitToHeight="0" orientation="landscape" horizontalDpi="1200" r:id="rId1"/>
  <headerFooter differentFirst="1">
    <oddHeader>&amp;C&amp;P</oddHeader>
  </headerFooter>
  <rowBreaks count="6" manualBreakCount="6">
    <brk id="25" max="16383" man="1"/>
    <brk id="49" max="16383" man="1"/>
    <brk id="65" max="16383" man="1"/>
    <brk id="91" max="4" man="1"/>
    <brk id="117" max="4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2018-02-14T05:28:58Z</dcterms:modified>
</cp:coreProperties>
</file>