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</sheets>
  <definedNames>
    <definedName name="_xlnm.Print_Area" localSheetId="0">Лист2!$A$1:$K$212</definedName>
  </definedNames>
  <calcPr calcId="152511"/>
</workbook>
</file>

<file path=xl/calcChain.xml><?xml version="1.0" encoding="utf-8"?>
<calcChain xmlns="http://schemas.openxmlformats.org/spreadsheetml/2006/main">
  <c r="G117" i="2" l="1"/>
  <c r="G170" i="2" l="1"/>
  <c r="G158" i="2"/>
  <c r="G125" i="2"/>
  <c r="G120" i="2"/>
  <c r="G116" i="2"/>
  <c r="A158" i="2" l="1"/>
  <c r="A159" i="2"/>
  <c r="A160" i="2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157" i="2"/>
  <c r="H168" i="2"/>
  <c r="I168" i="2"/>
  <c r="J168" i="2"/>
  <c r="G168" i="2"/>
  <c r="H154" i="2"/>
  <c r="I154" i="2"/>
  <c r="J154" i="2"/>
  <c r="G154" i="2"/>
  <c r="C169" i="2"/>
  <c r="C157" i="2"/>
  <c r="G150" i="2"/>
  <c r="H156" i="2"/>
  <c r="I156" i="2"/>
  <c r="J156" i="2"/>
  <c r="G156" i="2"/>
  <c r="I155" i="2" l="1"/>
  <c r="F120" i="2" l="1"/>
  <c r="E185" i="2" l="1"/>
  <c r="C158" i="2"/>
  <c r="C156" i="2" s="1"/>
  <c r="F117" i="2" l="1"/>
  <c r="F116" i="2" l="1"/>
  <c r="I211" i="2" l="1"/>
  <c r="J211" i="2"/>
  <c r="I209" i="2"/>
  <c r="J209" i="2"/>
  <c r="I207" i="2"/>
  <c r="J207" i="2"/>
  <c r="I205" i="2"/>
  <c r="J205" i="2"/>
  <c r="I203" i="2"/>
  <c r="J203" i="2"/>
  <c r="I201" i="2"/>
  <c r="J201" i="2"/>
  <c r="I199" i="2"/>
  <c r="J199" i="2"/>
  <c r="I198" i="2"/>
  <c r="I196" i="2" s="1"/>
  <c r="J198" i="2"/>
  <c r="J196" i="2" s="1"/>
  <c r="I189" i="2"/>
  <c r="J189" i="2"/>
  <c r="I185" i="2"/>
  <c r="J185" i="2"/>
  <c r="I182" i="2"/>
  <c r="I176" i="2" s="1"/>
  <c r="J182" i="2"/>
  <c r="I183" i="2"/>
  <c r="I180" i="2" s="1"/>
  <c r="J183" i="2"/>
  <c r="I184" i="2"/>
  <c r="I178" i="2" s="1"/>
  <c r="J184" i="2"/>
  <c r="J178" i="2" s="1"/>
  <c r="J176" i="2"/>
  <c r="J171" i="2"/>
  <c r="I171" i="2"/>
  <c r="I166" i="2"/>
  <c r="J166" i="2"/>
  <c r="I164" i="2"/>
  <c r="J164" i="2"/>
  <c r="I162" i="2"/>
  <c r="J162" i="2"/>
  <c r="I159" i="2"/>
  <c r="J159" i="2"/>
  <c r="J150" i="2"/>
  <c r="J155" i="2"/>
  <c r="I150" i="2"/>
  <c r="I146" i="2"/>
  <c r="J146" i="2"/>
  <c r="I144" i="2"/>
  <c r="J144" i="2"/>
  <c r="I142" i="2"/>
  <c r="J142" i="2"/>
  <c r="I140" i="2"/>
  <c r="J140" i="2"/>
  <c r="I177" i="2" l="1"/>
  <c r="J151" i="2"/>
  <c r="I151" i="2"/>
  <c r="I149" i="2" s="1"/>
  <c r="J194" i="2"/>
  <c r="J192" i="2" s="1"/>
  <c r="I194" i="2"/>
  <c r="I192" i="2" s="1"/>
  <c r="J180" i="2"/>
  <c r="I174" i="2"/>
  <c r="J177" i="2"/>
  <c r="J174" i="2" s="1"/>
  <c r="J153" i="2"/>
  <c r="I153" i="2"/>
  <c r="J149" i="2"/>
  <c r="I139" i="2"/>
  <c r="I137" i="2" s="1"/>
  <c r="J139" i="2"/>
  <c r="J137" i="2" s="1"/>
  <c r="I129" i="2"/>
  <c r="J129" i="2"/>
  <c r="I126" i="2"/>
  <c r="J126" i="2"/>
  <c r="I123" i="2"/>
  <c r="J123" i="2"/>
  <c r="I121" i="2"/>
  <c r="J121" i="2"/>
  <c r="I118" i="2"/>
  <c r="J118" i="2"/>
  <c r="C212" i="2"/>
  <c r="C210" i="2"/>
  <c r="C208" i="2"/>
  <c r="C206" i="2"/>
  <c r="C204" i="2"/>
  <c r="C202" i="2"/>
  <c r="C200" i="2"/>
  <c r="C190" i="2"/>
  <c r="C188" i="2"/>
  <c r="C187" i="2"/>
  <c r="C186" i="2"/>
  <c r="C172" i="2"/>
  <c r="C170" i="2"/>
  <c r="C168" i="2" s="1"/>
  <c r="C167" i="2"/>
  <c r="C165" i="2"/>
  <c r="C163" i="2"/>
  <c r="C161" i="2"/>
  <c r="C160" i="2"/>
  <c r="C147" i="2"/>
  <c r="C145" i="2"/>
  <c r="C143" i="2"/>
  <c r="C141" i="2"/>
  <c r="C130" i="2"/>
  <c r="C127" i="2"/>
  <c r="C122" i="2"/>
  <c r="C116" i="2"/>
  <c r="I115" i="2"/>
  <c r="J115" i="2"/>
  <c r="I113" i="2"/>
  <c r="J113" i="2"/>
  <c r="J109" i="2" s="1"/>
  <c r="I114" i="2"/>
  <c r="I110" i="2" s="1"/>
  <c r="J114" i="2"/>
  <c r="J110" i="2" s="1"/>
  <c r="I109" i="2"/>
  <c r="I103" i="2"/>
  <c r="J103" i="2"/>
  <c r="I101" i="2"/>
  <c r="J101" i="2"/>
  <c r="I99" i="2"/>
  <c r="J99" i="2"/>
  <c r="I96" i="2"/>
  <c r="J96" i="2"/>
  <c r="I94" i="2"/>
  <c r="J94" i="2"/>
  <c r="C105" i="2"/>
  <c r="C104" i="2"/>
  <c r="C102" i="2"/>
  <c r="C100" i="2"/>
  <c r="C97" i="2"/>
  <c r="C95" i="2"/>
  <c r="I92" i="2"/>
  <c r="J92" i="2"/>
  <c r="I93" i="2"/>
  <c r="J93" i="2"/>
  <c r="J89" i="2" s="1"/>
  <c r="I88" i="2"/>
  <c r="J88" i="2"/>
  <c r="I83" i="2"/>
  <c r="J83" i="2"/>
  <c r="I81" i="2"/>
  <c r="J81" i="2"/>
  <c r="J79" i="2"/>
  <c r="I79" i="2"/>
  <c r="I77" i="2"/>
  <c r="J77" i="2"/>
  <c r="I75" i="2"/>
  <c r="J75" i="2"/>
  <c r="I73" i="2"/>
  <c r="J73" i="2"/>
  <c r="I71" i="2"/>
  <c r="J71" i="2"/>
  <c r="I69" i="2"/>
  <c r="J69" i="2"/>
  <c r="C84" i="2"/>
  <c r="C82" i="2"/>
  <c r="C80" i="2"/>
  <c r="C78" i="2"/>
  <c r="C76" i="2"/>
  <c r="C74" i="2"/>
  <c r="C72" i="2"/>
  <c r="C70" i="2"/>
  <c r="C68" i="2"/>
  <c r="C66" i="2"/>
  <c r="I67" i="2"/>
  <c r="J67" i="2"/>
  <c r="I65" i="2"/>
  <c r="J65" i="2"/>
  <c r="I62" i="2"/>
  <c r="J62" i="2"/>
  <c r="J56" i="2" s="1"/>
  <c r="I63" i="2"/>
  <c r="I57" i="2" s="1"/>
  <c r="J63" i="2"/>
  <c r="I64" i="2"/>
  <c r="I58" i="2" s="1"/>
  <c r="J64" i="2"/>
  <c r="J58" i="2" s="1"/>
  <c r="I51" i="2"/>
  <c r="J51" i="2"/>
  <c r="I49" i="2"/>
  <c r="J49" i="2"/>
  <c r="I47" i="2"/>
  <c r="J47" i="2"/>
  <c r="I43" i="2"/>
  <c r="J43" i="2"/>
  <c r="I41" i="2"/>
  <c r="J41" i="2"/>
  <c r="I39" i="2"/>
  <c r="J39" i="2"/>
  <c r="I37" i="2"/>
  <c r="J37" i="2"/>
  <c r="I35" i="2"/>
  <c r="J35" i="2"/>
  <c r="I33" i="2"/>
  <c r="J33" i="2"/>
  <c r="I26" i="2"/>
  <c r="I20" i="2" s="1"/>
  <c r="J26" i="2"/>
  <c r="J20" i="2" s="1"/>
  <c r="I27" i="2"/>
  <c r="J27" i="2"/>
  <c r="J21" i="2" s="1"/>
  <c r="I28" i="2"/>
  <c r="J28" i="2"/>
  <c r="I31" i="2"/>
  <c r="J31" i="2"/>
  <c r="C52" i="2"/>
  <c r="C50" i="2"/>
  <c r="C48" i="2"/>
  <c r="C46" i="2"/>
  <c r="C44" i="2"/>
  <c r="C42" i="2"/>
  <c r="C40" i="2"/>
  <c r="C38" i="2"/>
  <c r="C36" i="2"/>
  <c r="C34" i="2"/>
  <c r="C32" i="2"/>
  <c r="C30" i="2"/>
  <c r="I29" i="2"/>
  <c r="J29" i="2"/>
  <c r="I16" i="2"/>
  <c r="I11" i="2" s="1"/>
  <c r="J16" i="2"/>
  <c r="J11" i="2" s="1"/>
  <c r="J135" i="2" l="1"/>
  <c r="J132" i="2" s="1"/>
  <c r="I135" i="2"/>
  <c r="I132" i="2" s="1"/>
  <c r="J112" i="2"/>
  <c r="I107" i="2"/>
  <c r="I112" i="2"/>
  <c r="J107" i="2"/>
  <c r="J86" i="2"/>
  <c r="J91" i="2"/>
  <c r="I91" i="2"/>
  <c r="I89" i="2"/>
  <c r="J15" i="2"/>
  <c r="J10" i="2" s="1"/>
  <c r="J60" i="2"/>
  <c r="J14" i="2"/>
  <c r="J9" i="2" s="1"/>
  <c r="I60" i="2"/>
  <c r="J57" i="2"/>
  <c r="J54" i="2" s="1"/>
  <c r="I56" i="2"/>
  <c r="J22" i="2"/>
  <c r="J13" i="2"/>
  <c r="J8" i="2" s="1"/>
  <c r="I21" i="2"/>
  <c r="I14" i="2"/>
  <c r="I9" i="2" s="1"/>
  <c r="J24" i="2"/>
  <c r="J18" i="2"/>
  <c r="I24" i="2"/>
  <c r="I22" i="2"/>
  <c r="I15" i="2"/>
  <c r="I10" i="2" s="1"/>
  <c r="I13" i="2"/>
  <c r="I8" i="2" s="1"/>
  <c r="E26" i="2"/>
  <c r="F26" i="2"/>
  <c r="G26" i="2"/>
  <c r="H26" i="2"/>
  <c r="D26" i="2"/>
  <c r="E28" i="2"/>
  <c r="F28" i="2"/>
  <c r="G28" i="2"/>
  <c r="H28" i="2"/>
  <c r="D28" i="2"/>
  <c r="I18" i="2" l="1"/>
  <c r="C26" i="2"/>
  <c r="C28" i="2"/>
  <c r="I86" i="2"/>
  <c r="I54" i="2"/>
  <c r="J7" i="2"/>
  <c r="J12" i="2"/>
  <c r="I7" i="2"/>
  <c r="I12" i="2"/>
  <c r="F198" i="2"/>
  <c r="G198" i="2"/>
  <c r="H198" i="2"/>
  <c r="E51" i="2"/>
  <c r="F51" i="2"/>
  <c r="G51" i="2"/>
  <c r="H51" i="2"/>
  <c r="D51" i="2"/>
  <c r="C51" i="2"/>
  <c r="E198" i="2" l="1"/>
  <c r="D211" i="2"/>
  <c r="E211" i="2"/>
  <c r="F211" i="2"/>
  <c r="G211" i="2"/>
  <c r="H211" i="2"/>
  <c r="C211" i="2"/>
  <c r="G45" i="2" l="1"/>
  <c r="G164" i="2" l="1"/>
  <c r="D185" i="2" l="1"/>
  <c r="E64" i="2" l="1"/>
  <c r="F64" i="2"/>
  <c r="G64" i="2"/>
  <c r="H64" i="2"/>
  <c r="D64" i="2"/>
  <c r="D182" i="2"/>
  <c r="E113" i="2"/>
  <c r="F113" i="2"/>
  <c r="G113" i="2"/>
  <c r="H113" i="2"/>
  <c r="D128" i="2"/>
  <c r="C128" i="2" s="1"/>
  <c r="E126" i="2"/>
  <c r="F126" i="2"/>
  <c r="G126" i="2"/>
  <c r="H126" i="2"/>
  <c r="D124" i="2"/>
  <c r="C124" i="2" s="1"/>
  <c r="D125" i="2"/>
  <c r="C125" i="2" s="1"/>
  <c r="D119" i="2"/>
  <c r="C119" i="2" s="1"/>
  <c r="D121" i="2"/>
  <c r="D120" i="2"/>
  <c r="C120" i="2" s="1"/>
  <c r="D117" i="2"/>
  <c r="C117" i="2" s="1"/>
  <c r="D98" i="2"/>
  <c r="C98" i="2" s="1"/>
  <c r="D126" i="2" l="1"/>
  <c r="C64" i="2"/>
  <c r="D113" i="2"/>
  <c r="E123" i="2"/>
  <c r="F123" i="2"/>
  <c r="G123" i="2"/>
  <c r="H123" i="2"/>
  <c r="D109" i="2" l="1"/>
  <c r="C113" i="2"/>
  <c r="E114" i="2"/>
  <c r="F114" i="2"/>
  <c r="G114" i="2"/>
  <c r="H114" i="2"/>
  <c r="D123" i="2"/>
  <c r="E154" i="2"/>
  <c r="F154" i="2"/>
  <c r="E155" i="2"/>
  <c r="F155" i="2"/>
  <c r="G155" i="2"/>
  <c r="H155" i="2"/>
  <c r="D154" i="2"/>
  <c r="D155" i="2"/>
  <c r="E159" i="2"/>
  <c r="F159" i="2"/>
  <c r="G159" i="2"/>
  <c r="H159" i="2"/>
  <c r="D159" i="2"/>
  <c r="C154" i="2" l="1"/>
  <c r="C155" i="2"/>
  <c r="D114" i="2"/>
  <c r="C114" i="2" s="1"/>
  <c r="D103" i="2" l="1"/>
  <c r="E62" i="2" l="1"/>
  <c r="F62" i="2"/>
  <c r="G62" i="2"/>
  <c r="H62" i="2"/>
  <c r="E63" i="2" l="1"/>
  <c r="F63" i="2"/>
  <c r="G63" i="2"/>
  <c r="H63" i="2"/>
  <c r="D62" i="2"/>
  <c r="C62" i="2" s="1"/>
  <c r="D63" i="2"/>
  <c r="C129" i="2"/>
  <c r="E129" i="2"/>
  <c r="F129" i="2"/>
  <c r="G129" i="2"/>
  <c r="H129" i="2"/>
  <c r="D129" i="2"/>
  <c r="E92" i="2"/>
  <c r="F92" i="2"/>
  <c r="G92" i="2"/>
  <c r="H92" i="2"/>
  <c r="D92" i="2"/>
  <c r="E93" i="2"/>
  <c r="F93" i="2"/>
  <c r="G93" i="2"/>
  <c r="H93" i="2"/>
  <c r="E103" i="2"/>
  <c r="F103" i="2"/>
  <c r="G103" i="2"/>
  <c r="H103" i="2"/>
  <c r="C92" i="2" l="1"/>
  <c r="C63" i="2"/>
  <c r="C103" i="2"/>
  <c r="D93" i="2"/>
  <c r="C93" i="2" s="1"/>
  <c r="F184" i="2" l="1"/>
  <c r="E37" i="2" l="1"/>
  <c r="F37" i="2"/>
  <c r="G37" i="2"/>
  <c r="H37" i="2"/>
  <c r="D37" i="2"/>
  <c r="E43" i="2" l="1"/>
  <c r="F43" i="2"/>
  <c r="G43" i="2"/>
  <c r="H43" i="2"/>
  <c r="E29" i="2" l="1"/>
  <c r="F29" i="2"/>
  <c r="G29" i="2"/>
  <c r="H29" i="2"/>
  <c r="E49" i="2"/>
  <c r="F49" i="2"/>
  <c r="G49" i="2"/>
  <c r="H49" i="2"/>
  <c r="D49" i="2"/>
  <c r="C49" i="2"/>
  <c r="E101" i="2" l="1"/>
  <c r="F101" i="2"/>
  <c r="G101" i="2"/>
  <c r="H101" i="2"/>
  <c r="D101" i="2"/>
  <c r="C101" i="2"/>
  <c r="D142" i="2" l="1"/>
  <c r="A8" i="2" l="1"/>
  <c r="A9" i="2" s="1"/>
  <c r="A10" i="2" s="1"/>
  <c r="A11" i="2" s="1"/>
  <c r="A12" i="2" s="1"/>
  <c r="C134" i="2"/>
  <c r="D198" i="2" l="1"/>
  <c r="C198" i="2" s="1"/>
  <c r="E209" i="2"/>
  <c r="F209" i="2"/>
  <c r="G209" i="2"/>
  <c r="H209" i="2"/>
  <c r="D209" i="2"/>
  <c r="C209" i="2"/>
  <c r="E171" i="2" l="1"/>
  <c r="F171" i="2"/>
  <c r="G171" i="2"/>
  <c r="H171" i="2"/>
  <c r="D171" i="2"/>
  <c r="C171" i="2" l="1"/>
  <c r="D168" i="2"/>
  <c r="E168" i="2"/>
  <c r="F168" i="2"/>
  <c r="D146" i="2"/>
  <c r="E146" i="2"/>
  <c r="F146" i="2"/>
  <c r="D89" i="2"/>
  <c r="E89" i="2"/>
  <c r="F89" i="2"/>
  <c r="E205" i="2" l="1"/>
  <c r="F205" i="2"/>
  <c r="G205" i="2"/>
  <c r="H205" i="2"/>
  <c r="D205" i="2"/>
  <c r="C199" i="2"/>
  <c r="C189" i="2"/>
  <c r="C181" i="2"/>
  <c r="E150" i="2"/>
  <c r="F150" i="2"/>
  <c r="H150" i="2"/>
  <c r="D150" i="2"/>
  <c r="C166" i="2"/>
  <c r="C164" i="2"/>
  <c r="C162" i="2"/>
  <c r="C159" i="2"/>
  <c r="H166" i="2"/>
  <c r="G166" i="2"/>
  <c r="F166" i="2"/>
  <c r="E166" i="2"/>
  <c r="D166" i="2"/>
  <c r="H164" i="2"/>
  <c r="F164" i="2"/>
  <c r="E164" i="2"/>
  <c r="D164" i="2"/>
  <c r="H162" i="2"/>
  <c r="G162" i="2"/>
  <c r="F162" i="2"/>
  <c r="E162" i="2"/>
  <c r="D162" i="2"/>
  <c r="B158" i="2"/>
  <c r="F156" i="2"/>
  <c r="E156" i="2"/>
  <c r="D156" i="2"/>
  <c r="H153" i="2"/>
  <c r="G153" i="2"/>
  <c r="F151" i="2"/>
  <c r="E153" i="2"/>
  <c r="D153" i="2"/>
  <c r="C205" i="2" l="1"/>
  <c r="C185" i="2"/>
  <c r="H151" i="2"/>
  <c r="H149" i="2" s="1"/>
  <c r="D151" i="2"/>
  <c r="C150" i="2"/>
  <c r="G151" i="2"/>
  <c r="G149" i="2" s="1"/>
  <c r="C153" i="2"/>
  <c r="E151" i="2"/>
  <c r="E149" i="2" s="1"/>
  <c r="F153" i="2"/>
  <c r="F149" i="2"/>
  <c r="C151" i="2" l="1"/>
  <c r="C149" i="2" s="1"/>
  <c r="D149" i="2"/>
  <c r="E139" i="2" l="1"/>
  <c r="E135" i="2" s="1"/>
  <c r="F139" i="2"/>
  <c r="F135" i="2" s="1"/>
  <c r="G139" i="2"/>
  <c r="H139" i="2"/>
  <c r="H135" i="2" s="1"/>
  <c r="D139" i="2"/>
  <c r="D135" i="2" s="1"/>
  <c r="C146" i="2"/>
  <c r="C144" i="2"/>
  <c r="C142" i="2"/>
  <c r="C140" i="2"/>
  <c r="C126" i="2"/>
  <c r="H146" i="2"/>
  <c r="G146" i="2"/>
  <c r="C123" i="2"/>
  <c r="E88" i="2"/>
  <c r="F88" i="2"/>
  <c r="G88" i="2"/>
  <c r="H88" i="2"/>
  <c r="D88" i="2"/>
  <c r="G89" i="2"/>
  <c r="H89" i="2"/>
  <c r="C99" i="2"/>
  <c r="E99" i="2"/>
  <c r="F99" i="2"/>
  <c r="G99" i="2"/>
  <c r="H99" i="2"/>
  <c r="D99" i="2"/>
  <c r="C94" i="2"/>
  <c r="C88" i="2" l="1"/>
  <c r="C89" i="2"/>
  <c r="G135" i="2"/>
  <c r="C135" i="2" s="1"/>
  <c r="C139" i="2"/>
  <c r="C115" i="2"/>
  <c r="G65" i="2" l="1"/>
  <c r="H65" i="2"/>
  <c r="C83" i="2"/>
  <c r="C81" i="2"/>
  <c r="C79" i="2"/>
  <c r="C77" i="2"/>
  <c r="C75" i="2" l="1"/>
  <c r="C73" i="2"/>
  <c r="C71" i="2"/>
  <c r="E65" i="2" l="1"/>
  <c r="F65" i="2"/>
  <c r="D65" i="2"/>
  <c r="C65" i="2" s="1"/>
  <c r="E27" i="2"/>
  <c r="F27" i="2"/>
  <c r="G27" i="2"/>
  <c r="H27" i="2"/>
  <c r="D27" i="2"/>
  <c r="C47" i="2"/>
  <c r="C45" i="2"/>
  <c r="C27" i="2" l="1"/>
  <c r="G24" i="2"/>
  <c r="F24" i="2"/>
  <c r="E24" i="2"/>
  <c r="H24" i="2"/>
  <c r="C41" i="2"/>
  <c r="C39" i="2"/>
  <c r="C37" i="2"/>
  <c r="C35" i="2"/>
  <c r="C33" i="2"/>
  <c r="C31" i="2"/>
  <c r="E31" i="2" l="1"/>
  <c r="E45" i="2"/>
  <c r="D96" i="2" l="1"/>
  <c r="E96" i="2"/>
  <c r="F96" i="2"/>
  <c r="G96" i="2"/>
  <c r="H96" i="2"/>
  <c r="C96" i="2"/>
  <c r="G58" i="2"/>
  <c r="G183" i="2"/>
  <c r="G15" i="2" s="1"/>
  <c r="G10" i="2" s="1"/>
  <c r="E58" i="2"/>
  <c r="E183" i="2"/>
  <c r="E15" i="2" s="1"/>
  <c r="E10" i="2" s="1"/>
  <c r="D183" i="2"/>
  <c r="D15" i="2" s="1"/>
  <c r="D10" i="2" s="1"/>
  <c r="D194" i="2"/>
  <c r="D192" i="2" s="1"/>
  <c r="F22" i="2"/>
  <c r="F183" i="2"/>
  <c r="H132" i="2"/>
  <c r="H183" i="2"/>
  <c r="H15" i="2" s="1"/>
  <c r="H10" i="2" s="1"/>
  <c r="E86" i="2"/>
  <c r="E13" i="2"/>
  <c r="E8" i="2" s="1"/>
  <c r="F13" i="2"/>
  <c r="F8" i="2" s="1"/>
  <c r="G13" i="2"/>
  <c r="G8" i="2" s="1"/>
  <c r="D13" i="2"/>
  <c r="D8" i="2" s="1"/>
  <c r="E83" i="2"/>
  <c r="F83" i="2"/>
  <c r="G83" i="2"/>
  <c r="H83" i="2"/>
  <c r="D83" i="2"/>
  <c r="E47" i="2"/>
  <c r="F47" i="2"/>
  <c r="G47" i="2"/>
  <c r="H47" i="2"/>
  <c r="F35" i="2"/>
  <c r="G35" i="2"/>
  <c r="H35" i="2"/>
  <c r="F33" i="2"/>
  <c r="G33" i="2"/>
  <c r="H33" i="2"/>
  <c r="F31" i="2"/>
  <c r="G31" i="2"/>
  <c r="H31" i="2"/>
  <c r="H57" i="2"/>
  <c r="D189" i="2"/>
  <c r="E189" i="2"/>
  <c r="E182" i="2" s="1"/>
  <c r="F189" i="2"/>
  <c r="F182" i="2" s="1"/>
  <c r="G189" i="2"/>
  <c r="G182" i="2" s="1"/>
  <c r="H189" i="2"/>
  <c r="H182" i="2" s="1"/>
  <c r="D94" i="2"/>
  <c r="E94" i="2"/>
  <c r="F94" i="2"/>
  <c r="G94" i="2"/>
  <c r="H94" i="2"/>
  <c r="D67" i="2"/>
  <c r="E67" i="2"/>
  <c r="F67" i="2"/>
  <c r="G67" i="2"/>
  <c r="H67" i="2"/>
  <c r="E132" i="2"/>
  <c r="C69" i="2"/>
  <c r="F91" i="2"/>
  <c r="E112" i="2"/>
  <c r="F109" i="2"/>
  <c r="G112" i="2"/>
  <c r="H109" i="2"/>
  <c r="D22" i="2"/>
  <c r="D58" i="2"/>
  <c r="D91" i="2"/>
  <c r="D196" i="2"/>
  <c r="E57" i="2"/>
  <c r="F58" i="2"/>
  <c r="H22" i="2"/>
  <c r="H110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D184" i="2"/>
  <c r="F185" i="2"/>
  <c r="G185" i="2"/>
  <c r="H185" i="2"/>
  <c r="E115" i="2"/>
  <c r="F115" i="2"/>
  <c r="G115" i="2"/>
  <c r="H115" i="2"/>
  <c r="D115" i="2"/>
  <c r="D71" i="2"/>
  <c r="E71" i="2"/>
  <c r="F71" i="2"/>
  <c r="G71" i="2"/>
  <c r="H71" i="2"/>
  <c r="D110" i="2"/>
  <c r="G110" i="2"/>
  <c r="E33" i="2"/>
  <c r="D47" i="2"/>
  <c r="E184" i="2"/>
  <c r="E178" i="2" s="1"/>
  <c r="E16" i="2" s="1"/>
  <c r="E11" i="2" s="1"/>
  <c r="F178" i="2"/>
  <c r="F16" i="2" s="1"/>
  <c r="G184" i="2"/>
  <c r="H184" i="2"/>
  <c r="C207" i="2"/>
  <c r="D207" i="2"/>
  <c r="D29" i="2"/>
  <c r="D45" i="2"/>
  <c r="D199" i="2"/>
  <c r="E199" i="2"/>
  <c r="F199" i="2"/>
  <c r="G199" i="2"/>
  <c r="H199" i="2"/>
  <c r="D144" i="2"/>
  <c r="E144" i="2"/>
  <c r="F144" i="2"/>
  <c r="G144" i="2"/>
  <c r="H144" i="2"/>
  <c r="E142" i="2"/>
  <c r="F142" i="2"/>
  <c r="G142" i="2"/>
  <c r="H142" i="2"/>
  <c r="D140" i="2"/>
  <c r="E140" i="2"/>
  <c r="F140" i="2"/>
  <c r="G140" i="2"/>
  <c r="H140" i="2"/>
  <c r="E121" i="2"/>
  <c r="F121" i="2"/>
  <c r="G121" i="2"/>
  <c r="H121" i="2"/>
  <c r="D118" i="2"/>
  <c r="E118" i="2"/>
  <c r="F118" i="2"/>
  <c r="G118" i="2"/>
  <c r="H118" i="2"/>
  <c r="D81" i="2"/>
  <c r="E81" i="2"/>
  <c r="F81" i="2"/>
  <c r="G81" i="2"/>
  <c r="H81" i="2"/>
  <c r="D77" i="2"/>
  <c r="E77" i="2"/>
  <c r="F77" i="2"/>
  <c r="G77" i="2"/>
  <c r="H77" i="2"/>
  <c r="D75" i="2"/>
  <c r="E75" i="2"/>
  <c r="F75" i="2"/>
  <c r="G75" i="2"/>
  <c r="H75" i="2"/>
  <c r="D73" i="2"/>
  <c r="E73" i="2"/>
  <c r="F73" i="2"/>
  <c r="G73" i="2"/>
  <c r="H73" i="2"/>
  <c r="D69" i="2"/>
  <c r="E69" i="2"/>
  <c r="F69" i="2"/>
  <c r="G69" i="2"/>
  <c r="H69" i="2"/>
  <c r="D35" i="2"/>
  <c r="E35" i="2"/>
  <c r="D33" i="2"/>
  <c r="D31" i="2"/>
  <c r="D43" i="2"/>
  <c r="C43" i="2" s="1"/>
  <c r="D79" i="2"/>
  <c r="E79" i="2"/>
  <c r="F79" i="2"/>
  <c r="G79" i="2"/>
  <c r="H79" i="2"/>
  <c r="D39" i="2"/>
  <c r="E39" i="2"/>
  <c r="F39" i="2"/>
  <c r="G39" i="2"/>
  <c r="H39" i="2"/>
  <c r="D41" i="2"/>
  <c r="E41" i="2"/>
  <c r="F41" i="2"/>
  <c r="G41" i="2"/>
  <c r="H41" i="2"/>
  <c r="G56" i="2"/>
  <c r="D203" i="2"/>
  <c r="E203" i="2"/>
  <c r="F203" i="2"/>
  <c r="G203" i="2"/>
  <c r="H203" i="2"/>
  <c r="C203" i="2"/>
  <c r="C201" i="2"/>
  <c r="D201" i="2"/>
  <c r="C121" i="2"/>
  <c r="E207" i="2"/>
  <c r="E201" i="2"/>
  <c r="F207" i="2"/>
  <c r="F201" i="2"/>
  <c r="G207" i="2"/>
  <c r="G201" i="2"/>
  <c r="H207" i="2"/>
  <c r="H201" i="2"/>
  <c r="E137" i="2"/>
  <c r="G137" i="2"/>
  <c r="G132" i="2"/>
  <c r="C29" i="2"/>
  <c r="E20" i="2"/>
  <c r="H58" i="2"/>
  <c r="E21" i="2"/>
  <c r="F194" i="2"/>
  <c r="F192" i="2" s="1"/>
  <c r="G22" i="2"/>
  <c r="F196" i="2"/>
  <c r="G91" i="2"/>
  <c r="H91" i="2"/>
  <c r="E22" i="2"/>
  <c r="G177" i="2"/>
  <c r="H112" i="2"/>
  <c r="D132" i="2"/>
  <c r="F110" i="2"/>
  <c r="G21" i="2"/>
  <c r="E56" i="2"/>
  <c r="H177" i="2" l="1"/>
  <c r="C184" i="2"/>
  <c r="C182" i="2"/>
  <c r="C67" i="2"/>
  <c r="C58" i="2"/>
  <c r="C22" i="2"/>
  <c r="F15" i="2"/>
  <c r="F10" i="2" s="1"/>
  <c r="C10" i="2" s="1"/>
  <c r="C183" i="2"/>
  <c r="C177" i="2" s="1"/>
  <c r="F11" i="2"/>
  <c r="H178" i="2"/>
  <c r="H16" i="2" s="1"/>
  <c r="H11" i="2" s="1"/>
  <c r="F180" i="2"/>
  <c r="G178" i="2"/>
  <c r="G16" i="2" s="1"/>
  <c r="G11" i="2" s="1"/>
  <c r="A35" i="2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F107" i="2"/>
  <c r="H107" i="2"/>
  <c r="D107" i="2"/>
  <c r="D112" i="2"/>
  <c r="F177" i="2"/>
  <c r="E109" i="2"/>
  <c r="F112" i="2"/>
  <c r="D56" i="2"/>
  <c r="E177" i="2"/>
  <c r="F56" i="2"/>
  <c r="D14" i="2"/>
  <c r="D9" i="2" s="1"/>
  <c r="D177" i="2"/>
  <c r="E14" i="2"/>
  <c r="E9" i="2" s="1"/>
  <c r="E7" i="2" s="1"/>
  <c r="H56" i="2"/>
  <c r="H54" i="2" s="1"/>
  <c r="H13" i="2"/>
  <c r="C13" i="2" s="1"/>
  <c r="H176" i="2"/>
  <c r="H174" i="2" s="1"/>
  <c r="H14" i="2"/>
  <c r="H9" i="2" s="1"/>
  <c r="G176" i="2"/>
  <c r="G174" i="2" s="1"/>
  <c r="G14" i="2"/>
  <c r="G9" i="2" s="1"/>
  <c r="F176" i="2"/>
  <c r="F174" i="2" s="1"/>
  <c r="F14" i="2"/>
  <c r="D178" i="2"/>
  <c r="D16" i="2" s="1"/>
  <c r="C16" i="2" s="1"/>
  <c r="C178" i="2"/>
  <c r="E180" i="2"/>
  <c r="E176" i="2"/>
  <c r="C176" i="2"/>
  <c r="D137" i="2"/>
  <c r="H60" i="2"/>
  <c r="D57" i="2"/>
  <c r="E110" i="2"/>
  <c r="C110" i="2" s="1"/>
  <c r="E60" i="2"/>
  <c r="H137" i="2"/>
  <c r="D60" i="2"/>
  <c r="D24" i="2"/>
  <c r="H180" i="2"/>
  <c r="G180" i="2"/>
  <c r="F21" i="2"/>
  <c r="F20" i="2"/>
  <c r="C118" i="2"/>
  <c r="D20" i="2"/>
  <c r="D21" i="2"/>
  <c r="G20" i="2"/>
  <c r="G18" i="2" s="1"/>
  <c r="H21" i="2"/>
  <c r="E91" i="2"/>
  <c r="C91" i="2" s="1"/>
  <c r="H20" i="2"/>
  <c r="H86" i="2"/>
  <c r="F86" i="2"/>
  <c r="G86" i="2"/>
  <c r="D86" i="2"/>
  <c r="E18" i="2"/>
  <c r="E54" i="2"/>
  <c r="F137" i="2"/>
  <c r="F132" i="2"/>
  <c r="G60" i="2"/>
  <c r="G57" i="2"/>
  <c r="G54" i="2" s="1"/>
  <c r="F57" i="2"/>
  <c r="F60" i="2"/>
  <c r="D176" i="2"/>
  <c r="D180" i="2"/>
  <c r="G109" i="2"/>
  <c r="G107" i="2" s="1"/>
  <c r="C112" i="2" l="1"/>
  <c r="C21" i="2"/>
  <c r="C56" i="2"/>
  <c r="C109" i="2"/>
  <c r="C86" i="2"/>
  <c r="C57" i="2"/>
  <c r="C60" i="2"/>
  <c r="C20" i="2"/>
  <c r="C18" i="2" s="1"/>
  <c r="C15" i="2"/>
  <c r="F9" i="2"/>
  <c r="C14" i="2"/>
  <c r="G7" i="2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E107" i="2"/>
  <c r="E174" i="2"/>
  <c r="D11" i="2"/>
  <c r="C11" i="2" s="1"/>
  <c r="H8" i="2"/>
  <c r="C8" i="2" s="1"/>
  <c r="D54" i="2"/>
  <c r="D174" i="2"/>
  <c r="C174" i="2"/>
  <c r="H18" i="2"/>
  <c r="F18" i="2"/>
  <c r="D18" i="2"/>
  <c r="C180" i="2"/>
  <c r="D12" i="2"/>
  <c r="E12" i="2"/>
  <c r="C24" i="2"/>
  <c r="E196" i="2"/>
  <c r="E194" i="2"/>
  <c r="E192" i="2" s="1"/>
  <c r="G194" i="2"/>
  <c r="G192" i="2" s="1"/>
  <c r="G196" i="2"/>
  <c r="F54" i="2"/>
  <c r="C54" i="2" s="1"/>
  <c r="C132" i="2"/>
  <c r="D7" i="2" l="1"/>
  <c r="F7" i="2"/>
  <c r="C9" i="2"/>
  <c r="C107" i="2"/>
  <c r="H7" i="2"/>
  <c r="F12" i="2"/>
  <c r="C194" i="2"/>
  <c r="C192" i="2" s="1"/>
  <c r="C196" i="2"/>
  <c r="H196" i="2"/>
  <c r="H194" i="2"/>
  <c r="H192" i="2" s="1"/>
  <c r="C7" i="2" l="1"/>
  <c r="G12" i="2"/>
  <c r="H12" i="2" l="1"/>
  <c r="C12" i="2" s="1"/>
  <c r="C137" i="2"/>
</calcChain>
</file>

<file path=xl/sharedStrings.xml><?xml version="1.0" encoding="utf-8"?>
<sst xmlns="http://schemas.openxmlformats.org/spreadsheetml/2006/main" count="363" uniqueCount="108">
  <si>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</si>
  <si>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</si>
  <si>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</si>
  <si>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</si>
  <si>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</si>
  <si>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</si>
  <si>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</si>
  <si>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</si>
  <si>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</si>
  <si>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</si>
  <si>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</si>
  <si>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</si>
  <si>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</si>
  <si>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</si>
  <si>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</si>
  <si>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</si>
  <si>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</si>
  <si>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</si>
  <si>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</si>
  <si>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>федеральный бюджет</t>
  </si>
  <si>
    <t xml:space="preserve">Местный бюджет      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</si>
  <si>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</si>
  <si>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</si>
  <si>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</si>
  <si>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</si>
  <si>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</si>
  <si>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</si>
  <si>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</si>
  <si>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</si>
  <si>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</si>
  <si>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</si>
  <si>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</si>
  <si>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</si>
  <si>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</si>
  <si>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</si>
  <si>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</si>
  <si>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</si>
  <si>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</si>
  <si>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</si>
  <si>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Х</t>
  </si>
  <si>
    <t>Внебюджетные источники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</si>
  <si>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</si>
  <si>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</si>
  <si>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4 Оказание услуг в сфере молодежной политики, всего, из них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</si>
  <si>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</si>
  <si>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</si>
  <si>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</si>
  <si>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</si>
  <si>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</si>
  <si>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Мероприятие 8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</si>
  <si>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>Мероприятие 10 Оказание финансовой поддержки социально ориентированным некоммерческим организациям, всего, из них</t>
  </si>
  <si>
    <t xml:space="preserve">Подпрограмма 3 «Обеспечение условий для развития массовой физической культуры и спорта» 
</t>
  </si>
  <si>
    <t>Мероприятие 5 Реализация мероприятий по профилактике экстремизма, терроризма на территории Артемовского городского округа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</si>
  <si>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</si>
  <si>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</si>
  <si>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2 Обеспечение деятельности органов местного самоуправления (территориальные органы),  всего, из них</t>
  </si>
  <si>
    <t>Мероприятие 3 Развитие кадровой политики в системе муниципального управления и противодействия коррупции,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</si>
  <si>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</si>
  <si>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</si>
  <si>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</si>
  <si>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</si>
  <si>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 xml:space="preserve">Мероприятие 9 Организация и проведение выборов депутатов Думы Артемовского городского округа </t>
  </si>
  <si>
    <t xml:space="preserve">Мероприятие 7 Обеспечение Артемовского городского округа местными нормативами градостроительного планирования </t>
  </si>
  <si>
    <t>88,89,90</t>
  </si>
  <si>
    <t>Подпрограмма 8 «Обеспечение реализации муниципальной программы»</t>
  </si>
  <si>
    <t>71,72,73</t>
  </si>
  <si>
    <t>79,81,83</t>
  </si>
  <si>
    <t>Мероприятие 4 Создание новых спортивных площадок и  обустройство действующих спортивных объектов</t>
  </si>
  <si>
    <t>Мероприятие 11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</si>
  <si>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Всего, тыс.рублей</t>
  </si>
  <si>
    <t>В том числе по годам выполнения</t>
  </si>
  <si>
    <t>Мероприятие 5 Поэтапное внедрение Всероссийского физкультурно-спортивного комплекса «Готов к труду и обороне» (ГТО)</t>
  </si>
  <si>
    <t>45.1</t>
  </si>
  <si>
    <t>18.2</t>
  </si>
  <si>
    <t>Мероприятие 3  Ведение информационной системы обеспечения градостроительной деятельности (ИСОГД)</t>
  </si>
  <si>
    <t>Мероприятие 4 Проведение комплексных кадастровых работ</t>
  </si>
  <si>
    <t>Мероприятие 5 Подготовка схемы размещения нестационарных торговых объектов на территории Артемовского городского округа</t>
  </si>
  <si>
    <t>Мероприятие 6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</si>
  <si>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 xml:space="preserve">Мероприятие 1 Развитие информационных технологий на территории Артемовского городского округа, всего из них </t>
  </si>
  <si>
    <t>Мероприятие 4 Освещение деятельности органов местного самоуправления и социально-значимых вопросов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</si>
  <si>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</si>
  <si>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</si>
  <si>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Подпрограмма 4 «Организация и осуществление мероприятий по работе с детьми и молодежью на территории Артемовского городского округа» 
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</si>
  <si>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</si>
  <si>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</si>
  <si>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Мероприятие 11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</si>
  <si>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6 Организация и проведение мероприятий по профилактике ВИЧ - инфекции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</si>
  <si>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средств областного бюджета, всего, из них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</si>
  <si>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за счет средств областного бюджета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</si>
  <si>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за счет средств областного бюджета, всего, из них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</si>
  <si>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предоста-влению гражданам субсидий на оплату жилого помещения и коммунальных услуг» за счет средств областного бюджета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</si>
  <si>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за счет средств федерального бюджета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</si>
  <si>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</si>
  <si>
    <t>Мероприятие 7 Мероприятия по капитальному ремонту муниципальных административных зданий</t>
  </si>
  <si>
    <t>Мероприятие 12 Осуществление государственного полномочия Российской Федерации по подготовке и проведению Всероссийской переписи населения</t>
  </si>
  <si>
    <t>18.4</t>
  </si>
  <si>
    <t>53, 53.1, 53.2</t>
  </si>
  <si>
    <t xml:space="preserve"> 58.1</t>
  </si>
  <si>
    <t>106.2,106.3, 106.5,106.7, 106.8,106.9, 106.11, 106.13</t>
  </si>
  <si>
    <t>106.2, 106.3, 106.5, 106.7, 106.8, 106.12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</si>
  <si>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                                                                                                   в Артемовском городском округе на период до 2024 года»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</si>
  <si>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на период до 2024 года»</t>
  </si>
  <si>
    <t>38, 38.1, 38.2, 38.3,39, 40, 42, 43, 44, 45, 42.1</t>
  </si>
  <si>
    <t>Мероприятие 3 Организация временного трудоустройства несовершеннолетних граждан в возрасте от 14 до 18 лет, всего, из них</t>
  </si>
  <si>
    <t>№        стро-   ки</t>
  </si>
  <si>
    <t xml:space="preserve">Областной бюджет </t>
  </si>
  <si>
    <t>52, 52.1, 52.2, 53.2, 55</t>
  </si>
  <si>
    <t xml:space="preserve">Приложение 1                                                                                                               к постановлению Администрации                                             Артемовского городского округа                                                               от ______________ № ______ 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</si>
</sst>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165" fontId="7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abSelected="1" view="pageBreakPreview" zoomScale="75" zoomScaleNormal="90" zoomScaleSheetLayoutView="75" zoomScalePageLayoutView="90" workbookViewId="0">
      <selection activeCell="I2" sqref="I2:K2"/>
    </sheetView>
  </sheetViews>
  <sheetFormatPr defaultRowHeight="14.25" x14ac:dyDescent="0.2"/>
  <cols>
    <col min="1" max="1" width="10.85546875" style="48" customWidth="1"/>
    <col min="2" max="2" width="52.7109375" style="49" customWidth="1"/>
    <col min="3" max="3" width="17.85546875" style="5" customWidth="1"/>
    <col min="4" max="4" width="15.42578125" style="5" customWidth="1"/>
    <col min="5" max="5" width="16.140625" style="50" customWidth="1"/>
    <col min="6" max="7" width="15" style="5" customWidth="1"/>
    <col min="8" max="8" width="15.7109375" style="5" customWidth="1"/>
    <col min="9" max="10" width="16.28515625" style="5" customWidth="1"/>
    <col min="11" max="11" width="21" style="5" customWidth="1"/>
    <col min="12" max="12" width="9.28515625" style="5" bestFit="1" customWidth="1"/>
    <col min="13" max="13" width="9.42578125" style="5" customWidth="1"/>
    <col min="14" max="14" width="9.42578125" style="5" bestFit="1" customWidth="1"/>
    <col min="15" max="15" width="9.28515625" style="5" bestFit="1" customWidth="1"/>
    <col min="16" max="17" width="9.42578125" style="5" bestFit="1" customWidth="1"/>
    <col min="18" max="16384" width="9.140625" style="5"/>
  </cols>
  <sheetData>
    <row r="1" spans="1:14" ht="96.75" customHeight="1" x14ac:dyDescent="0.2">
      <c r="A1" s="1"/>
      <c r="B1" s="2"/>
      <c r="C1" s="3"/>
      <c r="D1" s="3"/>
      <c r="E1" s="3"/>
      <c r="F1" s="4"/>
      <c r="G1" s="4"/>
      <c r="H1" s="4"/>
      <c r="I1" s="79" t="s">
        <v>107</v>
      </c>
      <c r="J1" s="79"/>
      <c r="K1" s="79"/>
    </row>
    <row r="2" spans="1:14" ht="143.25" customHeight="1" x14ac:dyDescent="0.2">
      <c r="A2" s="1"/>
      <c r="B2" s="2"/>
      <c r="C2" s="3"/>
      <c r="D2" s="3"/>
      <c r="E2" s="3"/>
      <c r="F2" s="57"/>
      <c r="G2" s="57"/>
      <c r="H2" s="57"/>
      <c r="I2" s="80" t="s">
        <v>101</v>
      </c>
      <c r="J2" s="80"/>
      <c r="K2" s="80"/>
      <c r="L2" s="4"/>
      <c r="M2" s="4"/>
      <c r="N2" s="4"/>
    </row>
    <row r="3" spans="1:14" ht="90.75" customHeight="1" x14ac:dyDescent="0.2">
      <c r="A3" s="94" t="s">
        <v>100</v>
      </c>
      <c r="B3" s="95"/>
      <c r="C3" s="95"/>
      <c r="D3" s="95"/>
      <c r="E3" s="95"/>
      <c r="F3" s="95"/>
      <c r="G3" s="95"/>
      <c r="H3" s="95"/>
      <c r="I3" s="95"/>
      <c r="J3" s="95"/>
      <c r="K3" s="96"/>
    </row>
    <row r="4" spans="1:14" ht="123.75" customHeight="1" x14ac:dyDescent="0.2">
      <c r="A4" s="97" t="s">
        <v>104</v>
      </c>
      <c r="B4" s="97" t="s">
        <v>24</v>
      </c>
      <c r="C4" s="97" t="s">
        <v>69</v>
      </c>
      <c r="D4" s="88" t="s">
        <v>70</v>
      </c>
      <c r="E4" s="89"/>
      <c r="F4" s="89"/>
      <c r="G4" s="89"/>
      <c r="H4" s="89"/>
      <c r="I4" s="89"/>
      <c r="J4" s="90"/>
      <c r="K4" s="97" t="s">
        <v>27</v>
      </c>
    </row>
    <row r="5" spans="1:14" ht="9.75" customHeight="1" x14ac:dyDescent="0.2">
      <c r="A5" s="98"/>
      <c r="B5" s="98"/>
      <c r="C5" s="98"/>
      <c r="D5" s="91"/>
      <c r="E5" s="92"/>
      <c r="F5" s="92"/>
      <c r="G5" s="92"/>
      <c r="H5" s="92"/>
      <c r="I5" s="92"/>
      <c r="J5" s="93"/>
      <c r="K5" s="98"/>
    </row>
    <row r="6" spans="1:14" ht="24" customHeight="1" x14ac:dyDescent="0.2">
      <c r="A6" s="99"/>
      <c r="B6" s="99"/>
      <c r="C6" s="99"/>
      <c r="D6" s="56">
        <v>2018</v>
      </c>
      <c r="E6" s="56">
        <v>2019</v>
      </c>
      <c r="F6" s="56">
        <v>2020</v>
      </c>
      <c r="G6" s="56">
        <v>2021</v>
      </c>
      <c r="H6" s="56">
        <v>2022</v>
      </c>
      <c r="I6" s="56">
        <v>2023</v>
      </c>
      <c r="J6" s="56">
        <v>2024</v>
      </c>
      <c r="K6" s="99"/>
    </row>
    <row r="7" spans="1:14" ht="40.5" x14ac:dyDescent="0.3">
      <c r="A7" s="6">
        <v>1</v>
      </c>
      <c r="B7" s="7" t="s">
        <v>0</v>
      </c>
      <c r="C7" s="8">
        <f t="shared" ref="C7:C15" si="0">SUM(D7:J7)</f>
        <v>3196582.3243</v>
      </c>
      <c r="D7" s="9">
        <f>D8+D9+D10+D11</f>
        <v>431723.8</v>
      </c>
      <c r="E7" s="9">
        <f t="shared" ref="E7:H7" si="1">E8+E9+E10+E11</f>
        <v>438329.42999999993</v>
      </c>
      <c r="F7" s="9">
        <f t="shared" si="1"/>
        <v>459548.87910000002</v>
      </c>
      <c r="G7" s="9">
        <f t="shared" si="1"/>
        <v>468694.37419999996</v>
      </c>
      <c r="H7" s="9">
        <f t="shared" si="1"/>
        <v>458907.78200000001</v>
      </c>
      <c r="I7" s="9">
        <f t="shared" ref="I7:J7" si="2">I8+I9+I10+I11</f>
        <v>470723.55899999995</v>
      </c>
      <c r="J7" s="9">
        <f t="shared" si="2"/>
        <v>468654.49999999994</v>
      </c>
      <c r="K7" s="10" t="s">
        <v>34</v>
      </c>
    </row>
    <row r="8" spans="1:14" ht="20.25" x14ac:dyDescent="0.3">
      <c r="A8" s="6">
        <f>A7+1</f>
        <v>2</v>
      </c>
      <c r="B8" s="7" t="s">
        <v>1</v>
      </c>
      <c r="C8" s="8">
        <f t="shared" si="0"/>
        <v>282374.39999999997</v>
      </c>
      <c r="D8" s="9">
        <f>D13</f>
        <v>55641.899999999994</v>
      </c>
      <c r="E8" s="9">
        <f t="shared" ref="E8:H8" si="3">E13</f>
        <v>38544.6</v>
      </c>
      <c r="F8" s="9">
        <f t="shared" si="3"/>
        <v>38352.5</v>
      </c>
      <c r="G8" s="9">
        <f t="shared" si="3"/>
        <v>40363</v>
      </c>
      <c r="H8" s="9">
        <f t="shared" si="3"/>
        <v>35900.400000000001</v>
      </c>
      <c r="I8" s="9">
        <f t="shared" ref="I8:J8" si="4">I13</f>
        <v>35424.199999999997</v>
      </c>
      <c r="J8" s="9">
        <f t="shared" si="4"/>
        <v>38147.799999999996</v>
      </c>
      <c r="K8" s="10" t="s">
        <v>34</v>
      </c>
    </row>
    <row r="9" spans="1:14" ht="20.25" x14ac:dyDescent="0.3">
      <c r="A9" s="6">
        <f t="shared" ref="A9:A12" si="5">A8+1</f>
        <v>3</v>
      </c>
      <c r="B9" s="7" t="s">
        <v>2</v>
      </c>
      <c r="C9" s="8">
        <f t="shared" si="0"/>
        <v>1600653.3789999997</v>
      </c>
      <c r="D9" s="9">
        <f>D14</f>
        <v>225416.6</v>
      </c>
      <c r="E9" s="9">
        <f t="shared" ref="E9:H9" si="6">E14</f>
        <v>228118.5</v>
      </c>
      <c r="F9" s="9">
        <f t="shared" si="6"/>
        <v>222765.179</v>
      </c>
      <c r="G9" s="9">
        <f t="shared" si="6"/>
        <v>224342.69999999998</v>
      </c>
      <c r="H9" s="9">
        <f t="shared" si="6"/>
        <v>232216</v>
      </c>
      <c r="I9" s="9">
        <f t="shared" ref="I9:J9" si="7">I14</f>
        <v>241184.99999999997</v>
      </c>
      <c r="J9" s="9">
        <f t="shared" si="7"/>
        <v>226609.39999999997</v>
      </c>
      <c r="K9" s="10" t="s">
        <v>34</v>
      </c>
    </row>
    <row r="10" spans="1:14" ht="20.25" x14ac:dyDescent="0.3">
      <c r="A10" s="6">
        <f t="shared" si="5"/>
        <v>4</v>
      </c>
      <c r="B10" s="7" t="s">
        <v>3</v>
      </c>
      <c r="C10" s="8">
        <f t="shared" si="0"/>
        <v>1312650.8452999999</v>
      </c>
      <c r="D10" s="9">
        <f>D15</f>
        <v>150585.29999999999</v>
      </c>
      <c r="E10" s="9">
        <f t="shared" ref="E10:H10" si="8">E15</f>
        <v>171586.33</v>
      </c>
      <c r="F10" s="9">
        <f t="shared" si="8"/>
        <v>198007.5001</v>
      </c>
      <c r="G10" s="9">
        <f t="shared" si="8"/>
        <v>203908.67420000001</v>
      </c>
      <c r="H10" s="9">
        <f t="shared" si="8"/>
        <v>190711.38199999998</v>
      </c>
      <c r="I10" s="9">
        <f t="shared" ref="I10:J10" si="9">I15</f>
        <v>194034.359</v>
      </c>
      <c r="J10" s="9">
        <f t="shared" si="9"/>
        <v>203817.3</v>
      </c>
      <c r="K10" s="10" t="s">
        <v>34</v>
      </c>
    </row>
    <row r="11" spans="1:14" ht="20.25" x14ac:dyDescent="0.3">
      <c r="A11" s="6">
        <f t="shared" si="5"/>
        <v>5</v>
      </c>
      <c r="B11" s="7" t="s">
        <v>40</v>
      </c>
      <c r="C11" s="8">
        <f t="shared" si="0"/>
        <v>903.7</v>
      </c>
      <c r="D11" s="9">
        <f>D16</f>
        <v>80</v>
      </c>
      <c r="E11" s="9">
        <f t="shared" ref="E11:H11" si="10">E16</f>
        <v>80</v>
      </c>
      <c r="F11" s="9">
        <f t="shared" si="10"/>
        <v>423.7</v>
      </c>
      <c r="G11" s="9">
        <f t="shared" si="10"/>
        <v>80</v>
      </c>
      <c r="H11" s="9">
        <f t="shared" si="10"/>
        <v>80</v>
      </c>
      <c r="I11" s="9">
        <f t="shared" ref="I11:J11" si="11">I16</f>
        <v>80</v>
      </c>
      <c r="J11" s="9">
        <f t="shared" si="11"/>
        <v>80</v>
      </c>
      <c r="K11" s="10" t="s">
        <v>34</v>
      </c>
    </row>
    <row r="12" spans="1:14" ht="40.5" customHeight="1" x14ac:dyDescent="0.3">
      <c r="A12" s="6">
        <f t="shared" si="5"/>
        <v>6</v>
      </c>
      <c r="B12" s="7" t="s">
        <v>23</v>
      </c>
      <c r="C12" s="8">
        <f t="shared" si="0"/>
        <v>3196582.3243</v>
      </c>
      <c r="D12" s="8">
        <f t="shared" ref="D12:H12" si="12">D13+D14+D15+D16</f>
        <v>431723.8</v>
      </c>
      <c r="E12" s="8">
        <f t="shared" si="12"/>
        <v>438329.42999999993</v>
      </c>
      <c r="F12" s="8">
        <f t="shared" si="12"/>
        <v>459548.87910000002</v>
      </c>
      <c r="G12" s="8">
        <f t="shared" si="12"/>
        <v>468694.37419999996</v>
      </c>
      <c r="H12" s="8">
        <f t="shared" si="12"/>
        <v>458907.78200000001</v>
      </c>
      <c r="I12" s="8">
        <f t="shared" ref="I12:J12" si="13">I13+I14+I15+I16</f>
        <v>470723.55899999995</v>
      </c>
      <c r="J12" s="8">
        <f t="shared" si="13"/>
        <v>468654.49999999994</v>
      </c>
      <c r="K12" s="10" t="s">
        <v>34</v>
      </c>
    </row>
    <row r="13" spans="1:14" ht="20.25" x14ac:dyDescent="0.3">
      <c r="A13" s="10">
        <f t="shared" ref="A13:A48" si="14">A12+1</f>
        <v>7</v>
      </c>
      <c r="B13" s="7" t="s">
        <v>1</v>
      </c>
      <c r="C13" s="8">
        <f t="shared" si="0"/>
        <v>282374.39999999997</v>
      </c>
      <c r="D13" s="8">
        <f t="shared" ref="D13:J13" si="15">D26+D62+D181</f>
        <v>55641.899999999994</v>
      </c>
      <c r="E13" s="8">
        <f t="shared" si="15"/>
        <v>38544.6</v>
      </c>
      <c r="F13" s="8">
        <f t="shared" si="15"/>
        <v>38352.5</v>
      </c>
      <c r="G13" s="8">
        <f t="shared" si="15"/>
        <v>40363</v>
      </c>
      <c r="H13" s="8">
        <f t="shared" si="15"/>
        <v>35900.400000000001</v>
      </c>
      <c r="I13" s="8">
        <f t="shared" si="15"/>
        <v>35424.199999999997</v>
      </c>
      <c r="J13" s="8">
        <f t="shared" si="15"/>
        <v>38147.799999999996</v>
      </c>
      <c r="K13" s="10" t="s">
        <v>34</v>
      </c>
    </row>
    <row r="14" spans="1:14" ht="20.25" x14ac:dyDescent="0.3">
      <c r="A14" s="10">
        <f t="shared" si="14"/>
        <v>8</v>
      </c>
      <c r="B14" s="7" t="s">
        <v>2</v>
      </c>
      <c r="C14" s="8">
        <f t="shared" si="0"/>
        <v>1600653.3789999997</v>
      </c>
      <c r="D14" s="8">
        <f t="shared" ref="D14:J14" si="16">D27+D63+D92+D113+D154+D182+D197</f>
        <v>225416.6</v>
      </c>
      <c r="E14" s="8">
        <f t="shared" si="16"/>
        <v>228118.5</v>
      </c>
      <c r="F14" s="8">
        <f t="shared" si="16"/>
        <v>222765.179</v>
      </c>
      <c r="G14" s="8">
        <f t="shared" si="16"/>
        <v>224342.69999999998</v>
      </c>
      <c r="H14" s="8">
        <f t="shared" si="16"/>
        <v>232216</v>
      </c>
      <c r="I14" s="8">
        <f t="shared" si="16"/>
        <v>241184.99999999997</v>
      </c>
      <c r="J14" s="8">
        <f t="shared" si="16"/>
        <v>226609.39999999997</v>
      </c>
      <c r="K14" s="10" t="s">
        <v>34</v>
      </c>
    </row>
    <row r="15" spans="1:14" ht="20.25" x14ac:dyDescent="0.3">
      <c r="A15" s="10">
        <f t="shared" si="14"/>
        <v>9</v>
      </c>
      <c r="B15" s="7" t="s">
        <v>3</v>
      </c>
      <c r="C15" s="8">
        <f t="shared" si="0"/>
        <v>1312650.8452999999</v>
      </c>
      <c r="D15" s="8">
        <f t="shared" ref="D15:J15" si="17">D28+D64+D93+D114+D139+D155+D183+D198</f>
        <v>150585.29999999999</v>
      </c>
      <c r="E15" s="8">
        <f t="shared" si="17"/>
        <v>171586.33</v>
      </c>
      <c r="F15" s="8">
        <f t="shared" si="17"/>
        <v>198007.5001</v>
      </c>
      <c r="G15" s="8">
        <f t="shared" si="17"/>
        <v>203908.67420000001</v>
      </c>
      <c r="H15" s="8">
        <f t="shared" si="17"/>
        <v>190711.38199999998</v>
      </c>
      <c r="I15" s="8">
        <f t="shared" si="17"/>
        <v>194034.359</v>
      </c>
      <c r="J15" s="8">
        <f t="shared" si="17"/>
        <v>203817.3</v>
      </c>
      <c r="K15" s="10" t="s">
        <v>34</v>
      </c>
    </row>
    <row r="16" spans="1:14" ht="20.25" x14ac:dyDescent="0.3">
      <c r="A16" s="10">
        <f t="shared" si="14"/>
        <v>10</v>
      </c>
      <c r="B16" s="7" t="s">
        <v>40</v>
      </c>
      <c r="C16" s="8">
        <f>D16+E16+F16+G16+H16+I16+J16</f>
        <v>903.7</v>
      </c>
      <c r="D16" s="8">
        <f>D178</f>
        <v>80</v>
      </c>
      <c r="E16" s="8">
        <f t="shared" ref="E16:H16" si="18">E178</f>
        <v>80</v>
      </c>
      <c r="F16" s="8">
        <f t="shared" si="18"/>
        <v>423.7</v>
      </c>
      <c r="G16" s="8">
        <f t="shared" si="18"/>
        <v>80</v>
      </c>
      <c r="H16" s="8">
        <f t="shared" si="18"/>
        <v>80</v>
      </c>
      <c r="I16" s="8">
        <f t="shared" ref="I16:J16" si="19">I178</f>
        <v>80</v>
      </c>
      <c r="J16" s="8">
        <f t="shared" si="19"/>
        <v>80</v>
      </c>
      <c r="K16" s="10" t="s">
        <v>34</v>
      </c>
    </row>
    <row r="17" spans="1:11" ht="39" customHeight="1" x14ac:dyDescent="0.3">
      <c r="A17" s="10">
        <f t="shared" si="14"/>
        <v>11</v>
      </c>
      <c r="B17" s="87" t="s">
        <v>37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1" ht="20.25" x14ac:dyDescent="0.3">
      <c r="A18" s="10">
        <f t="shared" si="14"/>
        <v>12</v>
      </c>
      <c r="B18" s="7" t="s">
        <v>4</v>
      </c>
      <c r="C18" s="8">
        <f>C20+C21+C22</f>
        <v>73577.281999999992</v>
      </c>
      <c r="D18" s="8">
        <f t="shared" ref="D18:H18" si="20">D20+D21+D22</f>
        <v>11285.6</v>
      </c>
      <c r="E18" s="8">
        <f t="shared" si="20"/>
        <v>8356.15</v>
      </c>
      <c r="F18" s="8">
        <f t="shared" si="20"/>
        <v>9204.362000000001</v>
      </c>
      <c r="G18" s="16">
        <f t="shared" si="20"/>
        <v>18727.135999999999</v>
      </c>
      <c r="H18" s="8">
        <f t="shared" si="20"/>
        <v>8935.9719999999998</v>
      </c>
      <c r="I18" s="8">
        <f t="shared" ref="I18:J18" si="21">I20+I21+I22</f>
        <v>8522.5619999999999</v>
      </c>
      <c r="J18" s="8">
        <f t="shared" si="21"/>
        <v>8545.5</v>
      </c>
      <c r="K18" s="10" t="s">
        <v>34</v>
      </c>
    </row>
    <row r="19" spans="1:11" ht="20.25" x14ac:dyDescent="0.3">
      <c r="A19" s="10">
        <f t="shared" si="14"/>
        <v>13</v>
      </c>
      <c r="B19" s="7" t="s">
        <v>5</v>
      </c>
      <c r="C19" s="8"/>
      <c r="D19" s="8"/>
      <c r="E19" s="8"/>
      <c r="F19" s="8"/>
      <c r="G19" s="8"/>
      <c r="H19" s="8"/>
      <c r="I19" s="8"/>
      <c r="J19" s="8"/>
      <c r="K19" s="10" t="s">
        <v>34</v>
      </c>
    </row>
    <row r="20" spans="1:11" ht="20.25" x14ac:dyDescent="0.3">
      <c r="A20" s="10">
        <f t="shared" si="14"/>
        <v>14</v>
      </c>
      <c r="B20" s="7" t="s">
        <v>1</v>
      </c>
      <c r="C20" s="8">
        <f>D20+E20+F20+G20+H20+I20+J20</f>
        <v>24770.599999999995</v>
      </c>
      <c r="D20" s="8">
        <f t="shared" ref="D20:H20" si="22">D26</f>
        <v>3037.7</v>
      </c>
      <c r="E20" s="8">
        <f t="shared" si="22"/>
        <v>2976.3999999999996</v>
      </c>
      <c r="F20" s="8">
        <f t="shared" si="22"/>
        <v>3246.1</v>
      </c>
      <c r="G20" s="8">
        <f t="shared" si="22"/>
        <v>4560.2</v>
      </c>
      <c r="H20" s="8">
        <f t="shared" si="22"/>
        <v>4158.3999999999996</v>
      </c>
      <c r="I20" s="8">
        <f t="shared" ref="I20:J20" si="23">I26</f>
        <v>3682.2</v>
      </c>
      <c r="J20" s="8">
        <f t="shared" si="23"/>
        <v>3109.6</v>
      </c>
      <c r="K20" s="10" t="s">
        <v>34</v>
      </c>
    </row>
    <row r="21" spans="1:11" ht="20.25" x14ac:dyDescent="0.3">
      <c r="A21" s="10">
        <f t="shared" si="14"/>
        <v>15</v>
      </c>
      <c r="B21" s="7" t="s">
        <v>2</v>
      </c>
      <c r="C21" s="8">
        <f>D21+E21+F21+G21+H21+I21+J21</f>
        <v>813.39999999999986</v>
      </c>
      <c r="D21" s="8">
        <f>D27</f>
        <v>106.5</v>
      </c>
      <c r="E21" s="8">
        <f t="shared" ref="D21:H22" si="24">E27</f>
        <v>106.5</v>
      </c>
      <c r="F21" s="8">
        <f t="shared" si="24"/>
        <v>115.4</v>
      </c>
      <c r="G21" s="8">
        <f t="shared" si="24"/>
        <v>115.4</v>
      </c>
      <c r="H21" s="8">
        <f t="shared" si="24"/>
        <v>120</v>
      </c>
      <c r="I21" s="8">
        <f t="shared" ref="I21:J21" si="25">I27</f>
        <v>124.8</v>
      </c>
      <c r="J21" s="8">
        <f t="shared" si="25"/>
        <v>124.8</v>
      </c>
      <c r="K21" s="10" t="s">
        <v>34</v>
      </c>
    </row>
    <row r="22" spans="1:11" ht="20.25" x14ac:dyDescent="0.3">
      <c r="A22" s="10">
        <f t="shared" si="14"/>
        <v>16</v>
      </c>
      <c r="B22" s="7" t="s">
        <v>3</v>
      </c>
      <c r="C22" s="8">
        <f>D22+E22+F22+G22+H22+I22+J22</f>
        <v>47993.281999999999</v>
      </c>
      <c r="D22" s="8">
        <f t="shared" si="24"/>
        <v>8141.4000000000005</v>
      </c>
      <c r="E22" s="8">
        <f t="shared" si="24"/>
        <v>5273.25</v>
      </c>
      <c r="F22" s="8">
        <f t="shared" si="24"/>
        <v>5842.8620000000001</v>
      </c>
      <c r="G22" s="8">
        <f t="shared" si="24"/>
        <v>14051.536</v>
      </c>
      <c r="H22" s="8">
        <f t="shared" si="24"/>
        <v>4657.5720000000001</v>
      </c>
      <c r="I22" s="8">
        <f t="shared" ref="I22:J22" si="26">I28</f>
        <v>4715.5619999999999</v>
      </c>
      <c r="J22" s="8">
        <f t="shared" si="26"/>
        <v>5311.1</v>
      </c>
      <c r="K22" s="10" t="s">
        <v>34</v>
      </c>
    </row>
    <row r="23" spans="1:11" ht="20.25" x14ac:dyDescent="0.3">
      <c r="A23" s="10">
        <f t="shared" si="14"/>
        <v>17</v>
      </c>
      <c r="B23" s="61" t="s">
        <v>6</v>
      </c>
      <c r="C23" s="62"/>
      <c r="D23" s="62"/>
      <c r="E23" s="62"/>
      <c r="F23" s="62"/>
      <c r="G23" s="62"/>
      <c r="H23" s="62"/>
      <c r="I23" s="62"/>
      <c r="J23" s="62"/>
      <c r="K23" s="63"/>
    </row>
    <row r="24" spans="1:11" ht="40.5" x14ac:dyDescent="0.3">
      <c r="A24" s="10">
        <f t="shared" si="14"/>
        <v>18</v>
      </c>
      <c r="B24" s="7" t="s">
        <v>7</v>
      </c>
      <c r="C24" s="8">
        <f>C26+C27+C28</f>
        <v>73577.281999999992</v>
      </c>
      <c r="D24" s="11">
        <f t="shared" ref="D24:H24" si="27">D26+D27+D28</f>
        <v>11285.6</v>
      </c>
      <c r="E24" s="11">
        <f t="shared" si="27"/>
        <v>8356.15</v>
      </c>
      <c r="F24" s="11">
        <f t="shared" si="27"/>
        <v>9204.362000000001</v>
      </c>
      <c r="G24" s="11">
        <f t="shared" si="27"/>
        <v>18727.135999999999</v>
      </c>
      <c r="H24" s="11">
        <f t="shared" si="27"/>
        <v>8935.9719999999998</v>
      </c>
      <c r="I24" s="11">
        <f t="shared" ref="I24:J24" si="28">I26+I27+I28</f>
        <v>8522.5619999999999</v>
      </c>
      <c r="J24" s="11">
        <f t="shared" si="28"/>
        <v>8545.5</v>
      </c>
      <c r="K24" s="10" t="s">
        <v>34</v>
      </c>
    </row>
    <row r="25" spans="1:11" ht="20.25" x14ac:dyDescent="0.3">
      <c r="A25" s="10">
        <f t="shared" si="14"/>
        <v>19</v>
      </c>
      <c r="B25" s="7" t="s">
        <v>8</v>
      </c>
      <c r="C25" s="8"/>
      <c r="D25" s="11"/>
      <c r="E25" s="11"/>
      <c r="F25" s="11"/>
      <c r="G25" s="11"/>
      <c r="H25" s="11"/>
      <c r="I25" s="11"/>
      <c r="J25" s="11"/>
      <c r="K25" s="10" t="s">
        <v>34</v>
      </c>
    </row>
    <row r="26" spans="1:11" ht="20.25" x14ac:dyDescent="0.3">
      <c r="A26" s="10">
        <f t="shared" si="14"/>
        <v>20</v>
      </c>
      <c r="B26" s="7" t="s">
        <v>1</v>
      </c>
      <c r="C26" s="8">
        <f>D26+E26+F26+G26+H26+I26+J26</f>
        <v>24770.599999999995</v>
      </c>
      <c r="D26" s="11">
        <f>D42+D44+D52</f>
        <v>3037.7</v>
      </c>
      <c r="E26" s="11">
        <f t="shared" ref="E26:H26" si="29">E42+E44+E52</f>
        <v>2976.3999999999996</v>
      </c>
      <c r="F26" s="11">
        <f t="shared" si="29"/>
        <v>3246.1</v>
      </c>
      <c r="G26" s="11">
        <f t="shared" si="29"/>
        <v>4560.2</v>
      </c>
      <c r="H26" s="11">
        <f t="shared" si="29"/>
        <v>4158.3999999999996</v>
      </c>
      <c r="I26" s="11">
        <f t="shared" ref="I26:J26" si="30">I42+I44+I52</f>
        <v>3682.2</v>
      </c>
      <c r="J26" s="11">
        <f t="shared" si="30"/>
        <v>3109.6</v>
      </c>
      <c r="K26" s="10" t="s">
        <v>34</v>
      </c>
    </row>
    <row r="27" spans="1:11" ht="20.25" x14ac:dyDescent="0.3">
      <c r="A27" s="10">
        <f t="shared" si="14"/>
        <v>21</v>
      </c>
      <c r="B27" s="7" t="s">
        <v>2</v>
      </c>
      <c r="C27" s="8">
        <f>D27+E27+F27+G27+H27+I27+J27</f>
        <v>813.39999999999986</v>
      </c>
      <c r="D27" s="11">
        <f>D38+D40</f>
        <v>106.5</v>
      </c>
      <c r="E27" s="11">
        <f t="shared" ref="E27:H27" si="31">E38+E40</f>
        <v>106.5</v>
      </c>
      <c r="F27" s="11">
        <f t="shared" si="31"/>
        <v>115.4</v>
      </c>
      <c r="G27" s="11">
        <f t="shared" si="31"/>
        <v>115.4</v>
      </c>
      <c r="H27" s="11">
        <f t="shared" si="31"/>
        <v>120</v>
      </c>
      <c r="I27" s="11">
        <f t="shared" ref="I27:J27" si="32">I38+I40</f>
        <v>124.8</v>
      </c>
      <c r="J27" s="11">
        <f t="shared" si="32"/>
        <v>124.8</v>
      </c>
      <c r="K27" s="10" t="s">
        <v>34</v>
      </c>
    </row>
    <row r="28" spans="1:11" ht="20.25" x14ac:dyDescent="0.3">
      <c r="A28" s="10">
        <f t="shared" si="14"/>
        <v>22</v>
      </c>
      <c r="B28" s="7" t="s">
        <v>3</v>
      </c>
      <c r="C28" s="8">
        <f>D28+E28+F28+G28+H28+I28+J28</f>
        <v>47993.281999999999</v>
      </c>
      <c r="D28" s="11">
        <f>D30+D32+D34+D36+D46+D48+D50</f>
        <v>8141.4000000000005</v>
      </c>
      <c r="E28" s="11">
        <f t="shared" ref="E28:H28" si="33">E30+E32+E34+E36+E46+E48+E50</f>
        <v>5273.25</v>
      </c>
      <c r="F28" s="11">
        <f t="shared" si="33"/>
        <v>5842.8620000000001</v>
      </c>
      <c r="G28" s="11">
        <f t="shared" si="33"/>
        <v>14051.536</v>
      </c>
      <c r="H28" s="11">
        <f t="shared" si="33"/>
        <v>4657.5720000000001</v>
      </c>
      <c r="I28" s="11">
        <f t="shared" ref="I28:J28" si="34">I30+I32+I34+I36+I46+I48+I50</f>
        <v>4715.5619999999999</v>
      </c>
      <c r="J28" s="11">
        <f t="shared" si="34"/>
        <v>5311.1</v>
      </c>
      <c r="K28" s="10" t="s">
        <v>34</v>
      </c>
    </row>
    <row r="29" spans="1:11" ht="80.25" customHeight="1" x14ac:dyDescent="0.3">
      <c r="A29" s="10">
        <f t="shared" si="14"/>
        <v>23</v>
      </c>
      <c r="B29" s="7" t="s">
        <v>78</v>
      </c>
      <c r="C29" s="8">
        <f>C30</f>
        <v>4165.326</v>
      </c>
      <c r="D29" s="11">
        <f t="shared" ref="D29:J29" si="35">D30</f>
        <v>558</v>
      </c>
      <c r="E29" s="11">
        <f t="shared" si="35"/>
        <v>632.72</v>
      </c>
      <c r="F29" s="11">
        <f t="shared" si="35"/>
        <v>1232</v>
      </c>
      <c r="G29" s="11">
        <f t="shared" si="35"/>
        <v>489.40600000000001</v>
      </c>
      <c r="H29" s="11">
        <f t="shared" si="35"/>
        <v>0</v>
      </c>
      <c r="I29" s="11">
        <f t="shared" si="35"/>
        <v>0</v>
      </c>
      <c r="J29" s="11">
        <f t="shared" si="35"/>
        <v>1253.2</v>
      </c>
      <c r="K29" s="10">
        <v>3</v>
      </c>
    </row>
    <row r="30" spans="1:11" ht="20.25" x14ac:dyDescent="0.3">
      <c r="A30" s="10">
        <f t="shared" si="14"/>
        <v>24</v>
      </c>
      <c r="B30" s="7" t="s">
        <v>3</v>
      </c>
      <c r="C30" s="8">
        <f>D30+E30+F30+G30+H30+I30+J30</f>
        <v>4165.326</v>
      </c>
      <c r="D30" s="11">
        <v>558</v>
      </c>
      <c r="E30" s="11">
        <v>632.72</v>
      </c>
      <c r="F30" s="11">
        <v>1232</v>
      </c>
      <c r="G30" s="11">
        <v>489.40600000000001</v>
      </c>
      <c r="H30" s="11">
        <v>0</v>
      </c>
      <c r="I30" s="11">
        <v>0</v>
      </c>
      <c r="J30" s="11">
        <v>1253.2</v>
      </c>
      <c r="K30" s="12" t="s">
        <v>34</v>
      </c>
    </row>
    <row r="31" spans="1:11" ht="132.75" customHeight="1" x14ac:dyDescent="0.3">
      <c r="A31" s="10">
        <f t="shared" si="14"/>
        <v>25</v>
      </c>
      <c r="B31" s="7" t="s">
        <v>41</v>
      </c>
      <c r="C31" s="8">
        <f>C32</f>
        <v>6073</v>
      </c>
      <c r="D31" s="11">
        <f t="shared" ref="D31:J31" si="36">D32</f>
        <v>300</v>
      </c>
      <c r="E31" s="11">
        <f t="shared" si="36"/>
        <v>700</v>
      </c>
      <c r="F31" s="11">
        <f t="shared" si="36"/>
        <v>809</v>
      </c>
      <c r="G31" s="11">
        <f t="shared" si="36"/>
        <v>2000</v>
      </c>
      <c r="H31" s="11">
        <f t="shared" si="36"/>
        <v>1019</v>
      </c>
      <c r="I31" s="11">
        <f t="shared" si="36"/>
        <v>1019</v>
      </c>
      <c r="J31" s="11">
        <f t="shared" si="36"/>
        <v>226</v>
      </c>
      <c r="K31" s="10">
        <v>5</v>
      </c>
    </row>
    <row r="32" spans="1:11" ht="20.25" x14ac:dyDescent="0.3">
      <c r="A32" s="10">
        <f t="shared" si="14"/>
        <v>26</v>
      </c>
      <c r="B32" s="7" t="s">
        <v>3</v>
      </c>
      <c r="C32" s="8">
        <f>D32+E32+F32+G32+H32+I32+J32</f>
        <v>6073</v>
      </c>
      <c r="D32" s="11">
        <v>300</v>
      </c>
      <c r="E32" s="11">
        <v>700</v>
      </c>
      <c r="F32" s="11">
        <v>809</v>
      </c>
      <c r="G32" s="11">
        <v>2000</v>
      </c>
      <c r="H32" s="11">
        <v>1019</v>
      </c>
      <c r="I32" s="11">
        <v>1019</v>
      </c>
      <c r="J32" s="11">
        <v>226</v>
      </c>
      <c r="K32" s="12" t="s">
        <v>34</v>
      </c>
    </row>
    <row r="33" spans="1:11" ht="63.75" customHeight="1" x14ac:dyDescent="0.3">
      <c r="A33" s="10">
        <f t="shared" si="14"/>
        <v>27</v>
      </c>
      <c r="B33" s="7" t="s">
        <v>28</v>
      </c>
      <c r="C33" s="8">
        <f>C34</f>
        <v>19532.225000000002</v>
      </c>
      <c r="D33" s="11">
        <f t="shared" ref="D33:J33" si="37">D34</f>
        <v>2910.5</v>
      </c>
      <c r="E33" s="11">
        <f t="shared" si="37"/>
        <v>2460.13</v>
      </c>
      <c r="F33" s="11">
        <f t="shared" si="37"/>
        <v>2733.4679999999998</v>
      </c>
      <c r="G33" s="11">
        <f t="shared" si="37"/>
        <v>3066.404</v>
      </c>
      <c r="H33" s="11">
        <f t="shared" si="37"/>
        <v>2789.9</v>
      </c>
      <c r="I33" s="11">
        <f t="shared" si="37"/>
        <v>2831.9229999999998</v>
      </c>
      <c r="J33" s="11">
        <f t="shared" si="37"/>
        <v>2739.9</v>
      </c>
      <c r="K33" s="10">
        <v>7</v>
      </c>
    </row>
    <row r="34" spans="1:11" ht="20.25" x14ac:dyDescent="0.3">
      <c r="A34" s="10">
        <f t="shared" si="14"/>
        <v>28</v>
      </c>
      <c r="B34" s="7" t="s">
        <v>3</v>
      </c>
      <c r="C34" s="8">
        <f>D34+E34+F34+G34+H34+I34+J34</f>
        <v>19532.225000000002</v>
      </c>
      <c r="D34" s="11">
        <v>2910.5</v>
      </c>
      <c r="E34" s="11">
        <v>2460.13</v>
      </c>
      <c r="F34" s="11">
        <v>2733.4679999999998</v>
      </c>
      <c r="G34" s="11">
        <v>3066.404</v>
      </c>
      <c r="H34" s="11">
        <v>2789.9</v>
      </c>
      <c r="I34" s="11">
        <v>2831.9229999999998</v>
      </c>
      <c r="J34" s="11">
        <v>2739.9</v>
      </c>
      <c r="K34" s="12" t="s">
        <v>34</v>
      </c>
    </row>
    <row r="35" spans="1:11" ht="88.5" customHeight="1" x14ac:dyDescent="0.3">
      <c r="A35" s="10">
        <f>A34+1</f>
        <v>29</v>
      </c>
      <c r="B35" s="7" t="s">
        <v>79</v>
      </c>
      <c r="C35" s="8">
        <f>C36</f>
        <v>935.86</v>
      </c>
      <c r="D35" s="11">
        <f t="shared" ref="D35:J35" si="38">D36</f>
        <v>400</v>
      </c>
      <c r="E35" s="11">
        <f t="shared" si="38"/>
        <v>435.86</v>
      </c>
      <c r="F35" s="11">
        <f t="shared" si="38"/>
        <v>0</v>
      </c>
      <c r="G35" s="11">
        <f t="shared" si="38"/>
        <v>100</v>
      </c>
      <c r="H35" s="11">
        <f t="shared" si="38"/>
        <v>0</v>
      </c>
      <c r="I35" s="11">
        <f t="shared" si="38"/>
        <v>0</v>
      </c>
      <c r="J35" s="11">
        <f t="shared" si="38"/>
        <v>0</v>
      </c>
      <c r="K35" s="10">
        <v>8</v>
      </c>
    </row>
    <row r="36" spans="1:11" ht="20.25" x14ac:dyDescent="0.3">
      <c r="A36" s="10">
        <f t="shared" si="14"/>
        <v>30</v>
      </c>
      <c r="B36" s="7" t="s">
        <v>3</v>
      </c>
      <c r="C36" s="8">
        <f>D36+E36+F36+G36+H36+I36+J36</f>
        <v>935.86</v>
      </c>
      <c r="D36" s="11">
        <v>400</v>
      </c>
      <c r="E36" s="11">
        <v>435.86</v>
      </c>
      <c r="F36" s="11">
        <v>0</v>
      </c>
      <c r="G36" s="11">
        <v>100</v>
      </c>
      <c r="H36" s="11">
        <v>0</v>
      </c>
      <c r="I36" s="11">
        <v>0</v>
      </c>
      <c r="J36" s="11">
        <v>0</v>
      </c>
      <c r="K36" s="12" t="s">
        <v>34</v>
      </c>
    </row>
    <row r="37" spans="1:11" ht="187.5" customHeight="1" x14ac:dyDescent="0.3">
      <c r="A37" s="10">
        <f t="shared" si="14"/>
        <v>31</v>
      </c>
      <c r="B37" s="7" t="s">
        <v>31</v>
      </c>
      <c r="C37" s="11">
        <f>C38</f>
        <v>1.2</v>
      </c>
      <c r="D37" s="11">
        <f>D38</f>
        <v>0.1</v>
      </c>
      <c r="E37" s="11">
        <f t="shared" ref="E37:J37" si="39">E38</f>
        <v>0.1</v>
      </c>
      <c r="F37" s="11">
        <f t="shared" si="39"/>
        <v>0.2</v>
      </c>
      <c r="G37" s="11">
        <f t="shared" si="39"/>
        <v>0.2</v>
      </c>
      <c r="H37" s="11">
        <f t="shared" si="39"/>
        <v>0.2</v>
      </c>
      <c r="I37" s="11">
        <f t="shared" si="39"/>
        <v>0.2</v>
      </c>
      <c r="J37" s="11">
        <f t="shared" si="39"/>
        <v>0.2</v>
      </c>
      <c r="K37" s="10">
        <v>10</v>
      </c>
    </row>
    <row r="38" spans="1:11" ht="20.25" x14ac:dyDescent="0.3">
      <c r="A38" s="10">
        <f t="shared" si="14"/>
        <v>32</v>
      </c>
      <c r="B38" s="7" t="s">
        <v>9</v>
      </c>
      <c r="C38" s="8">
        <f>D38+E38+F38+G38+H38+I38+J38</f>
        <v>1.2</v>
      </c>
      <c r="D38" s="11">
        <v>0.1</v>
      </c>
      <c r="E38" s="11">
        <v>0.1</v>
      </c>
      <c r="F38" s="11">
        <v>0.2</v>
      </c>
      <c r="G38" s="11">
        <v>0.2</v>
      </c>
      <c r="H38" s="11">
        <v>0.2</v>
      </c>
      <c r="I38" s="11">
        <v>0.2</v>
      </c>
      <c r="J38" s="11">
        <v>0.2</v>
      </c>
      <c r="K38" s="12" t="s">
        <v>34</v>
      </c>
    </row>
    <row r="39" spans="1:11" ht="99" customHeight="1" x14ac:dyDescent="0.3">
      <c r="A39" s="10">
        <f t="shared" si="14"/>
        <v>33</v>
      </c>
      <c r="B39" s="7" t="s">
        <v>29</v>
      </c>
      <c r="C39" s="11">
        <f>C40</f>
        <v>812.2</v>
      </c>
      <c r="D39" s="11">
        <f t="shared" ref="D39:J39" si="40">D40</f>
        <v>106.4</v>
      </c>
      <c r="E39" s="11">
        <f t="shared" si="40"/>
        <v>106.4</v>
      </c>
      <c r="F39" s="11">
        <f t="shared" si="40"/>
        <v>115.2</v>
      </c>
      <c r="G39" s="11">
        <f t="shared" si="40"/>
        <v>115.2</v>
      </c>
      <c r="H39" s="11">
        <f t="shared" si="40"/>
        <v>119.8</v>
      </c>
      <c r="I39" s="11">
        <f t="shared" si="40"/>
        <v>124.6</v>
      </c>
      <c r="J39" s="11">
        <f t="shared" si="40"/>
        <v>124.6</v>
      </c>
      <c r="K39" s="10">
        <v>10</v>
      </c>
    </row>
    <row r="40" spans="1:11" ht="20.25" x14ac:dyDescent="0.3">
      <c r="A40" s="10">
        <f t="shared" si="14"/>
        <v>34</v>
      </c>
      <c r="B40" s="7" t="s">
        <v>9</v>
      </c>
      <c r="C40" s="8">
        <f>D40+E40+F40+G40+H40+I40+J40</f>
        <v>812.2</v>
      </c>
      <c r="D40" s="11">
        <v>106.4</v>
      </c>
      <c r="E40" s="11">
        <v>106.4</v>
      </c>
      <c r="F40" s="11">
        <v>115.2</v>
      </c>
      <c r="G40" s="11">
        <v>115.2</v>
      </c>
      <c r="H40" s="11">
        <v>119.8</v>
      </c>
      <c r="I40" s="11">
        <v>124.6</v>
      </c>
      <c r="J40" s="11">
        <v>124.6</v>
      </c>
      <c r="K40" s="10" t="s">
        <v>34</v>
      </c>
    </row>
    <row r="41" spans="1:11" ht="103.5" customHeight="1" x14ac:dyDescent="0.3">
      <c r="A41" s="10">
        <f t="shared" si="14"/>
        <v>35</v>
      </c>
      <c r="B41" s="7" t="s">
        <v>30</v>
      </c>
      <c r="C41" s="8">
        <f>C42</f>
        <v>22961.800000000003</v>
      </c>
      <c r="D41" s="8">
        <f t="shared" ref="D41:J41" si="41">D42</f>
        <v>2692.2</v>
      </c>
      <c r="E41" s="8">
        <f t="shared" si="41"/>
        <v>2955.2</v>
      </c>
      <c r="F41" s="8">
        <f t="shared" si="41"/>
        <v>3225.4</v>
      </c>
      <c r="G41" s="8">
        <f t="shared" si="41"/>
        <v>3667.2</v>
      </c>
      <c r="H41" s="8">
        <f t="shared" si="41"/>
        <v>3667.2</v>
      </c>
      <c r="I41" s="8">
        <f t="shared" si="41"/>
        <v>3667.2</v>
      </c>
      <c r="J41" s="8">
        <f t="shared" si="41"/>
        <v>3087.4</v>
      </c>
      <c r="K41" s="10">
        <v>12</v>
      </c>
    </row>
    <row r="42" spans="1:11" ht="22.5" customHeight="1" x14ac:dyDescent="0.3">
      <c r="A42" s="10">
        <f t="shared" si="14"/>
        <v>36</v>
      </c>
      <c r="B42" s="7" t="s">
        <v>19</v>
      </c>
      <c r="C42" s="8">
        <f>D42+E42+F42+G42+H42+I42+J42</f>
        <v>22961.800000000003</v>
      </c>
      <c r="D42" s="8">
        <v>2692.2</v>
      </c>
      <c r="E42" s="8">
        <v>2955.2</v>
      </c>
      <c r="F42" s="8">
        <v>3225.4</v>
      </c>
      <c r="G42" s="8">
        <v>3667.2</v>
      </c>
      <c r="H42" s="8">
        <v>3667.2</v>
      </c>
      <c r="I42" s="8">
        <v>3667.2</v>
      </c>
      <c r="J42" s="8">
        <v>3087.4</v>
      </c>
      <c r="K42" s="10" t="s">
        <v>34</v>
      </c>
    </row>
    <row r="43" spans="1:11" ht="141.75" customHeight="1" x14ac:dyDescent="0.3">
      <c r="A43" s="10">
        <f t="shared" si="14"/>
        <v>37</v>
      </c>
      <c r="B43" s="7" t="s">
        <v>49</v>
      </c>
      <c r="C43" s="8">
        <f>D43+E43+F43+G43+H43+I43+J43</f>
        <v>953.90000000000009</v>
      </c>
      <c r="D43" s="8">
        <f>D44</f>
        <v>345.5</v>
      </c>
      <c r="E43" s="8">
        <f t="shared" ref="E43:J43" si="42">E44</f>
        <v>21.2</v>
      </c>
      <c r="F43" s="8">
        <f t="shared" si="42"/>
        <v>20.7</v>
      </c>
      <c r="G43" s="8">
        <f t="shared" si="42"/>
        <v>38.1</v>
      </c>
      <c r="H43" s="8">
        <f t="shared" si="42"/>
        <v>491.2</v>
      </c>
      <c r="I43" s="8">
        <f t="shared" si="42"/>
        <v>15</v>
      </c>
      <c r="J43" s="8">
        <f t="shared" si="42"/>
        <v>22.2</v>
      </c>
      <c r="K43" s="10">
        <v>14</v>
      </c>
    </row>
    <row r="44" spans="1:11" ht="20.25" x14ac:dyDescent="0.3">
      <c r="A44" s="10">
        <f t="shared" si="14"/>
        <v>38</v>
      </c>
      <c r="B44" s="7" t="s">
        <v>10</v>
      </c>
      <c r="C44" s="8">
        <f>D44+E44+F44+G44+H44+I44+J44</f>
        <v>953.90000000000009</v>
      </c>
      <c r="D44" s="8">
        <v>345.5</v>
      </c>
      <c r="E44" s="8">
        <v>21.2</v>
      </c>
      <c r="F44" s="8">
        <v>20.7</v>
      </c>
      <c r="G44" s="8">
        <v>38.1</v>
      </c>
      <c r="H44" s="8">
        <v>491.2</v>
      </c>
      <c r="I44" s="8">
        <v>15</v>
      </c>
      <c r="J44" s="8">
        <v>22.2</v>
      </c>
      <c r="K44" s="10" t="s">
        <v>34</v>
      </c>
    </row>
    <row r="45" spans="1:11" ht="62.25" customHeight="1" x14ac:dyDescent="0.3">
      <c r="A45" s="10">
        <f t="shared" si="14"/>
        <v>39</v>
      </c>
      <c r="B45" s="7" t="s">
        <v>61</v>
      </c>
      <c r="C45" s="8">
        <f>C46</f>
        <v>10474.6</v>
      </c>
      <c r="D45" s="8">
        <f>D46</f>
        <v>3143.6</v>
      </c>
      <c r="E45" s="8">
        <f>E46</f>
        <v>0</v>
      </c>
      <c r="F45" s="8">
        <v>0</v>
      </c>
      <c r="G45" s="8">
        <f>G46</f>
        <v>7331</v>
      </c>
      <c r="H45" s="8">
        <v>0</v>
      </c>
      <c r="I45" s="8">
        <v>0</v>
      </c>
      <c r="J45" s="8">
        <v>0</v>
      </c>
      <c r="K45" s="10">
        <v>18</v>
      </c>
    </row>
    <row r="46" spans="1:11" ht="20.25" x14ac:dyDescent="0.3">
      <c r="A46" s="10">
        <f t="shared" si="14"/>
        <v>40</v>
      </c>
      <c r="B46" s="7" t="s">
        <v>21</v>
      </c>
      <c r="C46" s="8">
        <f>D46+E46+F46+G46+H46+I46+J46</f>
        <v>10474.6</v>
      </c>
      <c r="D46" s="8">
        <v>3143.6</v>
      </c>
      <c r="E46" s="8">
        <v>0</v>
      </c>
      <c r="F46" s="8">
        <v>0</v>
      </c>
      <c r="G46" s="8">
        <v>7331</v>
      </c>
      <c r="H46" s="8">
        <v>0</v>
      </c>
      <c r="I46" s="8">
        <v>0</v>
      </c>
      <c r="J46" s="8">
        <v>0</v>
      </c>
      <c r="K46" s="10" t="s">
        <v>34</v>
      </c>
    </row>
    <row r="47" spans="1:11" ht="85.5" customHeight="1" x14ac:dyDescent="0.3">
      <c r="A47" s="10">
        <f t="shared" si="14"/>
        <v>41</v>
      </c>
      <c r="B47" s="7" t="s">
        <v>50</v>
      </c>
      <c r="C47" s="8">
        <f>C48</f>
        <v>4173.3</v>
      </c>
      <c r="D47" s="11">
        <f t="shared" ref="D47:J47" si="43">D48</f>
        <v>498.3</v>
      </c>
      <c r="E47" s="11">
        <f t="shared" si="43"/>
        <v>700</v>
      </c>
      <c r="F47" s="11">
        <f t="shared" si="43"/>
        <v>700</v>
      </c>
      <c r="G47" s="11">
        <f t="shared" si="43"/>
        <v>677</v>
      </c>
      <c r="H47" s="11">
        <f t="shared" si="43"/>
        <v>449</v>
      </c>
      <c r="I47" s="11">
        <f t="shared" si="43"/>
        <v>449</v>
      </c>
      <c r="J47" s="11">
        <f t="shared" si="43"/>
        <v>700</v>
      </c>
      <c r="K47" s="10">
        <v>16</v>
      </c>
    </row>
    <row r="48" spans="1:11" ht="20.25" x14ac:dyDescent="0.3">
      <c r="A48" s="10">
        <f t="shared" si="14"/>
        <v>42</v>
      </c>
      <c r="B48" s="7" t="s">
        <v>21</v>
      </c>
      <c r="C48" s="8">
        <f>D48+E48+F48+G48+H48+I48+J48</f>
        <v>4173.3</v>
      </c>
      <c r="D48" s="11">
        <v>498.3</v>
      </c>
      <c r="E48" s="11">
        <v>700</v>
      </c>
      <c r="F48" s="11">
        <v>700</v>
      </c>
      <c r="G48" s="11">
        <v>677</v>
      </c>
      <c r="H48" s="11">
        <v>449</v>
      </c>
      <c r="I48" s="11">
        <v>449</v>
      </c>
      <c r="J48" s="11">
        <v>700</v>
      </c>
      <c r="K48" s="10" t="s">
        <v>34</v>
      </c>
    </row>
    <row r="49" spans="1:11" ht="222.75" x14ac:dyDescent="0.3">
      <c r="A49" s="10">
        <f>A48+1</f>
        <v>43</v>
      </c>
      <c r="B49" s="7" t="s">
        <v>68</v>
      </c>
      <c r="C49" s="8">
        <f>C50</f>
        <v>2638.971</v>
      </c>
      <c r="D49" s="11">
        <f>D50</f>
        <v>331</v>
      </c>
      <c r="E49" s="11">
        <f t="shared" ref="E49:J49" si="44">E50</f>
        <v>344.54</v>
      </c>
      <c r="F49" s="11">
        <f t="shared" si="44"/>
        <v>368.39400000000001</v>
      </c>
      <c r="G49" s="11">
        <f t="shared" si="44"/>
        <v>387.726</v>
      </c>
      <c r="H49" s="11">
        <f t="shared" si="44"/>
        <v>399.67200000000003</v>
      </c>
      <c r="I49" s="11">
        <f t="shared" si="44"/>
        <v>415.63900000000001</v>
      </c>
      <c r="J49" s="11">
        <f t="shared" si="44"/>
        <v>392</v>
      </c>
      <c r="K49" s="13" t="s">
        <v>73</v>
      </c>
    </row>
    <row r="50" spans="1:11" ht="20.25" x14ac:dyDescent="0.3">
      <c r="A50" s="10">
        <f>A49+1</f>
        <v>44</v>
      </c>
      <c r="B50" s="7" t="s">
        <v>21</v>
      </c>
      <c r="C50" s="8">
        <f>D50+E50+F50+G50+H50+I50+J50</f>
        <v>2638.971</v>
      </c>
      <c r="D50" s="11">
        <v>331</v>
      </c>
      <c r="E50" s="11">
        <v>344.54</v>
      </c>
      <c r="F50" s="11">
        <v>368.39400000000001</v>
      </c>
      <c r="G50" s="11">
        <v>387.726</v>
      </c>
      <c r="H50" s="11">
        <v>399.67200000000003</v>
      </c>
      <c r="I50" s="11">
        <v>415.63900000000001</v>
      </c>
      <c r="J50" s="11">
        <v>392</v>
      </c>
      <c r="K50" s="10" t="s">
        <v>34</v>
      </c>
    </row>
    <row r="51" spans="1:11" ht="101.25" x14ac:dyDescent="0.3">
      <c r="A51" s="10">
        <f t="shared" ref="A51:A114" si="45">A50+1</f>
        <v>45</v>
      </c>
      <c r="B51" s="7" t="s">
        <v>94</v>
      </c>
      <c r="C51" s="8">
        <f>C52</f>
        <v>854.9</v>
      </c>
      <c r="D51" s="11">
        <f>D52</f>
        <v>0</v>
      </c>
      <c r="E51" s="11">
        <f t="shared" ref="E51:J51" si="46">E52</f>
        <v>0</v>
      </c>
      <c r="F51" s="11">
        <f t="shared" si="46"/>
        <v>0</v>
      </c>
      <c r="G51" s="11">
        <f t="shared" si="46"/>
        <v>854.9</v>
      </c>
      <c r="H51" s="11">
        <f t="shared" si="46"/>
        <v>0</v>
      </c>
      <c r="I51" s="11">
        <f t="shared" si="46"/>
        <v>0</v>
      </c>
      <c r="J51" s="11">
        <f t="shared" si="46"/>
        <v>0</v>
      </c>
      <c r="K51" s="13" t="s">
        <v>95</v>
      </c>
    </row>
    <row r="52" spans="1:11" ht="20.25" x14ac:dyDescent="0.3">
      <c r="A52" s="10">
        <f t="shared" si="45"/>
        <v>46</v>
      </c>
      <c r="B52" s="7" t="s">
        <v>18</v>
      </c>
      <c r="C52" s="8">
        <f>D52+E52+F52+G52+H52+I52+J52</f>
        <v>854.9</v>
      </c>
      <c r="D52" s="11">
        <v>0</v>
      </c>
      <c r="E52" s="11">
        <v>0</v>
      </c>
      <c r="F52" s="11">
        <v>0</v>
      </c>
      <c r="G52" s="11">
        <v>854.9</v>
      </c>
      <c r="H52" s="11">
        <v>0</v>
      </c>
      <c r="I52" s="11">
        <v>0</v>
      </c>
      <c r="J52" s="11">
        <v>0</v>
      </c>
      <c r="K52" s="10" t="s">
        <v>34</v>
      </c>
    </row>
    <row r="53" spans="1:11" ht="21.75" customHeight="1" x14ac:dyDescent="0.3">
      <c r="A53" s="10">
        <f t="shared" si="45"/>
        <v>47</v>
      </c>
      <c r="B53" s="67" t="s">
        <v>26</v>
      </c>
      <c r="C53" s="68"/>
      <c r="D53" s="68"/>
      <c r="E53" s="68"/>
      <c r="F53" s="68"/>
      <c r="G53" s="68"/>
      <c r="H53" s="68"/>
      <c r="I53" s="68"/>
      <c r="J53" s="68"/>
      <c r="K53" s="69"/>
    </row>
    <row r="54" spans="1:11" ht="20.25" x14ac:dyDescent="0.3">
      <c r="A54" s="10">
        <f t="shared" si="45"/>
        <v>48</v>
      </c>
      <c r="B54" s="7" t="s">
        <v>4</v>
      </c>
      <c r="C54" s="8">
        <f>D54+E54+F54+G54+H54+I54+J54</f>
        <v>1920493.9502999999</v>
      </c>
      <c r="D54" s="8">
        <f t="shared" ref="D54:H54" si="47">D56+D57+D58</f>
        <v>284227.7</v>
      </c>
      <c r="E54" s="8">
        <f t="shared" si="47"/>
        <v>271904.77</v>
      </c>
      <c r="F54" s="8">
        <f t="shared" si="47"/>
        <v>267277.88329999999</v>
      </c>
      <c r="G54" s="8">
        <f t="shared" si="47"/>
        <v>267219.14</v>
      </c>
      <c r="H54" s="8">
        <f t="shared" si="47"/>
        <v>274092.859</v>
      </c>
      <c r="I54" s="8">
        <f t="shared" ref="I54:J54" si="48">I56+I57+I58</f>
        <v>283061.29799999995</v>
      </c>
      <c r="J54" s="8">
        <f t="shared" si="48"/>
        <v>272710.3</v>
      </c>
      <c r="K54" s="10" t="s">
        <v>34</v>
      </c>
    </row>
    <row r="55" spans="1:11" ht="20.25" x14ac:dyDescent="0.3">
      <c r="A55" s="10">
        <f t="shared" si="45"/>
        <v>49</v>
      </c>
      <c r="B55" s="7" t="s">
        <v>5</v>
      </c>
      <c r="C55" s="11"/>
      <c r="D55" s="8"/>
      <c r="E55" s="8"/>
      <c r="F55" s="8"/>
      <c r="G55" s="8"/>
      <c r="H55" s="8"/>
      <c r="I55" s="8"/>
      <c r="J55" s="8"/>
      <c r="K55" s="10" t="s">
        <v>34</v>
      </c>
    </row>
    <row r="56" spans="1:11" ht="20.25" x14ac:dyDescent="0.3">
      <c r="A56" s="10">
        <f t="shared" si="45"/>
        <v>50</v>
      </c>
      <c r="B56" s="7" t="s">
        <v>11</v>
      </c>
      <c r="C56" s="8">
        <f>D56+E56+F56+G56+H56+I56+J56</f>
        <v>257603.8</v>
      </c>
      <c r="D56" s="8">
        <f t="shared" ref="D56:H58" si="49">D62</f>
        <v>52604.2</v>
      </c>
      <c r="E56" s="8">
        <f t="shared" si="49"/>
        <v>35568.199999999997</v>
      </c>
      <c r="F56" s="8">
        <f t="shared" si="49"/>
        <v>35106.400000000001</v>
      </c>
      <c r="G56" s="8">
        <f t="shared" si="49"/>
        <v>35802.800000000003</v>
      </c>
      <c r="H56" s="8">
        <f t="shared" si="49"/>
        <v>31742</v>
      </c>
      <c r="I56" s="8">
        <f t="shared" ref="I56:J56" si="50">I62</f>
        <v>31742</v>
      </c>
      <c r="J56" s="8">
        <f t="shared" si="50"/>
        <v>35038.199999999997</v>
      </c>
      <c r="K56" s="10" t="s">
        <v>34</v>
      </c>
    </row>
    <row r="57" spans="1:11" ht="20.25" x14ac:dyDescent="0.3">
      <c r="A57" s="10">
        <f t="shared" si="45"/>
        <v>51</v>
      </c>
      <c r="B57" s="7" t="s">
        <v>2</v>
      </c>
      <c r="C57" s="8">
        <f>D57+E57+F57+G57+H57+I57+J57</f>
        <v>1589315.4</v>
      </c>
      <c r="D57" s="8">
        <f>D63</f>
        <v>222623.3</v>
      </c>
      <c r="E57" s="8">
        <f t="shared" si="49"/>
        <v>226803.5</v>
      </c>
      <c r="F57" s="8">
        <f t="shared" si="49"/>
        <v>221635.30000000002</v>
      </c>
      <c r="G57" s="8">
        <f t="shared" si="49"/>
        <v>220809.5</v>
      </c>
      <c r="H57" s="8">
        <f t="shared" si="49"/>
        <v>231372</v>
      </c>
      <c r="I57" s="8">
        <f t="shared" ref="I57:J57" si="51">I63</f>
        <v>240307.19999999998</v>
      </c>
      <c r="J57" s="8">
        <f t="shared" si="51"/>
        <v>225764.59999999998</v>
      </c>
      <c r="K57" s="10" t="s">
        <v>34</v>
      </c>
    </row>
    <row r="58" spans="1:11" ht="20.25" x14ac:dyDescent="0.3">
      <c r="A58" s="10">
        <f t="shared" si="45"/>
        <v>52</v>
      </c>
      <c r="B58" s="7" t="s">
        <v>3</v>
      </c>
      <c r="C58" s="8">
        <f>D58+E58+F58+G58+H58+I58+J58</f>
        <v>73574.7503</v>
      </c>
      <c r="D58" s="8">
        <f t="shared" si="49"/>
        <v>9000.1999999999989</v>
      </c>
      <c r="E58" s="8">
        <f t="shared" si="49"/>
        <v>9533.0700000000015</v>
      </c>
      <c r="F58" s="8">
        <f t="shared" si="49"/>
        <v>10536.183300000001</v>
      </c>
      <c r="G58" s="8">
        <f t="shared" si="49"/>
        <v>10606.84</v>
      </c>
      <c r="H58" s="8">
        <f t="shared" si="49"/>
        <v>10978.858999999999</v>
      </c>
      <c r="I58" s="8">
        <f t="shared" ref="I58:J58" si="52">I64</f>
        <v>11012.098</v>
      </c>
      <c r="J58" s="8">
        <f t="shared" si="52"/>
        <v>11907.5</v>
      </c>
      <c r="K58" s="10" t="s">
        <v>34</v>
      </c>
    </row>
    <row r="59" spans="1:11" ht="20.25" x14ac:dyDescent="0.3">
      <c r="A59" s="10">
        <f t="shared" si="45"/>
        <v>53</v>
      </c>
      <c r="B59" s="61" t="s">
        <v>12</v>
      </c>
      <c r="C59" s="62"/>
      <c r="D59" s="62"/>
      <c r="E59" s="62"/>
      <c r="F59" s="62"/>
      <c r="G59" s="62"/>
      <c r="H59" s="62"/>
      <c r="I59" s="62"/>
      <c r="J59" s="62"/>
      <c r="K59" s="63"/>
    </row>
    <row r="60" spans="1:11" ht="40.5" x14ac:dyDescent="0.3">
      <c r="A60" s="10">
        <f t="shared" si="45"/>
        <v>54</v>
      </c>
      <c r="B60" s="7" t="s">
        <v>13</v>
      </c>
      <c r="C60" s="8">
        <f>D60+E60+F60+G60+H60+I60+J60</f>
        <v>1920493.9502999999</v>
      </c>
      <c r="D60" s="8">
        <f t="shared" ref="D60:H60" si="53">D62+D63+D64</f>
        <v>284227.7</v>
      </c>
      <c r="E60" s="8">
        <f t="shared" si="53"/>
        <v>271904.77</v>
      </c>
      <c r="F60" s="8">
        <f t="shared" si="53"/>
        <v>267277.88329999999</v>
      </c>
      <c r="G60" s="8">
        <f t="shared" si="53"/>
        <v>267219.14</v>
      </c>
      <c r="H60" s="8">
        <f t="shared" si="53"/>
        <v>274092.859</v>
      </c>
      <c r="I60" s="8">
        <f t="shared" ref="I60:J60" si="54">I62+I63+I64</f>
        <v>283061.29799999995</v>
      </c>
      <c r="J60" s="8">
        <f t="shared" si="54"/>
        <v>272710.3</v>
      </c>
      <c r="K60" s="10" t="s">
        <v>34</v>
      </c>
    </row>
    <row r="61" spans="1:11" ht="20.25" x14ac:dyDescent="0.3">
      <c r="A61" s="10">
        <f t="shared" si="45"/>
        <v>55</v>
      </c>
      <c r="B61" s="7" t="s">
        <v>8</v>
      </c>
      <c r="C61" s="11"/>
      <c r="D61" s="8"/>
      <c r="E61" s="8"/>
      <c r="F61" s="8"/>
      <c r="G61" s="8"/>
      <c r="H61" s="8"/>
      <c r="I61" s="8"/>
      <c r="J61" s="8"/>
      <c r="K61" s="10" t="s">
        <v>34</v>
      </c>
    </row>
    <row r="62" spans="1:11" ht="20.25" x14ac:dyDescent="0.3">
      <c r="A62" s="10">
        <f t="shared" si="45"/>
        <v>56</v>
      </c>
      <c r="B62" s="7" t="s">
        <v>11</v>
      </c>
      <c r="C62" s="8">
        <f>D62+E62+F62+G62+H62+I62+J62</f>
        <v>257603.8</v>
      </c>
      <c r="D62" s="8">
        <f>D68+D84</f>
        <v>52604.2</v>
      </c>
      <c r="E62" s="8">
        <f>E68+E84</f>
        <v>35568.199999999997</v>
      </c>
      <c r="F62" s="8">
        <f>F68+F84</f>
        <v>35106.400000000001</v>
      </c>
      <c r="G62" s="8">
        <f>G68+G84</f>
        <v>35802.800000000003</v>
      </c>
      <c r="H62" s="8">
        <f>H68+H84</f>
        <v>31742</v>
      </c>
      <c r="I62" s="8">
        <f t="shared" ref="I62:J62" si="55">I68+I84</f>
        <v>31742</v>
      </c>
      <c r="J62" s="8">
        <f t="shared" si="55"/>
        <v>35038.199999999997</v>
      </c>
      <c r="K62" s="10" t="s">
        <v>34</v>
      </c>
    </row>
    <row r="63" spans="1:11" ht="20.25" x14ac:dyDescent="0.3">
      <c r="A63" s="10">
        <f t="shared" si="45"/>
        <v>57</v>
      </c>
      <c r="B63" s="7" t="s">
        <v>2</v>
      </c>
      <c r="C63" s="8">
        <f>D63+E63+F63+G63+H63+I63+J63</f>
        <v>1589315.4</v>
      </c>
      <c r="D63" s="8">
        <f>D66+D70+D76+D80</f>
        <v>222623.3</v>
      </c>
      <c r="E63" s="8">
        <f>E66+E70+E76+E80</f>
        <v>226803.5</v>
      </c>
      <c r="F63" s="8">
        <f>F66+F70+F76+F80</f>
        <v>221635.30000000002</v>
      </c>
      <c r="G63" s="8">
        <f>G66+G70+G76+G80</f>
        <v>220809.5</v>
      </c>
      <c r="H63" s="8">
        <f>H66+H70+H76+H80</f>
        <v>231372</v>
      </c>
      <c r="I63" s="8">
        <f t="shared" ref="I63:J63" si="56">I66+I70+I76+I80</f>
        <v>240307.19999999998</v>
      </c>
      <c r="J63" s="8">
        <f t="shared" si="56"/>
        <v>225764.59999999998</v>
      </c>
      <c r="K63" s="10" t="s">
        <v>34</v>
      </c>
    </row>
    <row r="64" spans="1:11" ht="20.25" x14ac:dyDescent="0.3">
      <c r="A64" s="10">
        <f t="shared" si="45"/>
        <v>58</v>
      </c>
      <c r="B64" s="7" t="s">
        <v>3</v>
      </c>
      <c r="C64" s="8">
        <f>D64+E64+F64+G64+H64+I64+J64</f>
        <v>73574.7503</v>
      </c>
      <c r="D64" s="8">
        <f>D72+D74+D78+D82</f>
        <v>9000.1999999999989</v>
      </c>
      <c r="E64" s="8">
        <f t="shared" ref="E64:H64" si="57">E72+E74+E78+E82</f>
        <v>9533.0700000000015</v>
      </c>
      <c r="F64" s="8">
        <f t="shared" si="57"/>
        <v>10536.183300000001</v>
      </c>
      <c r="G64" s="8">
        <f t="shared" si="57"/>
        <v>10606.84</v>
      </c>
      <c r="H64" s="8">
        <f t="shared" si="57"/>
        <v>10978.858999999999</v>
      </c>
      <c r="I64" s="8">
        <f t="shared" ref="I64:J64" si="58">I72+I74+I78+I82</f>
        <v>11012.098</v>
      </c>
      <c r="J64" s="8">
        <f t="shared" si="58"/>
        <v>11907.5</v>
      </c>
      <c r="K64" s="10" t="s">
        <v>34</v>
      </c>
    </row>
    <row r="65" spans="1:11" ht="345" customHeight="1" x14ac:dyDescent="0.3">
      <c r="A65" s="10">
        <f t="shared" si="45"/>
        <v>59</v>
      </c>
      <c r="B65" s="14" t="s">
        <v>90</v>
      </c>
      <c r="C65" s="8">
        <f>D65+E65+F65+G65+H65+I65+J65</f>
        <v>518928.89999999997</v>
      </c>
      <c r="D65" s="8">
        <f>D66</f>
        <v>72288</v>
      </c>
      <c r="E65" s="8">
        <f t="shared" ref="E65:J65" si="59">E66</f>
        <v>68946</v>
      </c>
      <c r="F65" s="8">
        <f t="shared" si="59"/>
        <v>73357.5</v>
      </c>
      <c r="G65" s="8">
        <f t="shared" si="59"/>
        <v>74843</v>
      </c>
      <c r="H65" s="8">
        <f t="shared" si="59"/>
        <v>78062.2</v>
      </c>
      <c r="I65" s="8">
        <f t="shared" si="59"/>
        <v>81184.399999999994</v>
      </c>
      <c r="J65" s="8">
        <f t="shared" si="59"/>
        <v>70247.8</v>
      </c>
      <c r="K65" s="15">
        <v>21</v>
      </c>
    </row>
    <row r="66" spans="1:11" ht="23.25" customHeight="1" x14ac:dyDescent="0.3">
      <c r="A66" s="10">
        <f t="shared" si="45"/>
        <v>60</v>
      </c>
      <c r="B66" s="14" t="s">
        <v>9</v>
      </c>
      <c r="C66" s="8">
        <f>D66+E66+F66+G66+H66+I66+J66</f>
        <v>518928.89999999997</v>
      </c>
      <c r="D66" s="8">
        <v>72288</v>
      </c>
      <c r="E66" s="8">
        <v>68946</v>
      </c>
      <c r="F66" s="8">
        <v>73357.5</v>
      </c>
      <c r="G66" s="8">
        <v>74843</v>
      </c>
      <c r="H66" s="8">
        <v>78062.2</v>
      </c>
      <c r="I66" s="8">
        <v>81184.399999999994</v>
      </c>
      <c r="J66" s="8">
        <v>70247.8</v>
      </c>
      <c r="K66" s="10" t="s">
        <v>34</v>
      </c>
    </row>
    <row r="67" spans="1:11" ht="367.5" customHeight="1" x14ac:dyDescent="0.3">
      <c r="A67" s="10">
        <f t="shared" si="45"/>
        <v>61</v>
      </c>
      <c r="B67" s="14" t="s">
        <v>91</v>
      </c>
      <c r="C67" s="8">
        <f>SUM(D67:J67)</f>
        <v>257019.7</v>
      </c>
      <c r="D67" s="16">
        <f t="shared" ref="D67:J67" si="60">D68</f>
        <v>52469</v>
      </c>
      <c r="E67" s="16">
        <f t="shared" si="60"/>
        <v>35423.5</v>
      </c>
      <c r="F67" s="16">
        <f t="shared" si="60"/>
        <v>34970.1</v>
      </c>
      <c r="G67" s="16">
        <f t="shared" si="60"/>
        <v>35634.9</v>
      </c>
      <c r="H67" s="16">
        <f t="shared" si="60"/>
        <v>31742</v>
      </c>
      <c r="I67" s="16">
        <f t="shared" si="60"/>
        <v>31742</v>
      </c>
      <c r="J67" s="16">
        <f t="shared" si="60"/>
        <v>35038.199999999997</v>
      </c>
      <c r="K67" s="15">
        <v>23</v>
      </c>
    </row>
    <row r="68" spans="1:11" ht="27" customHeight="1" x14ac:dyDescent="0.3">
      <c r="A68" s="10">
        <f t="shared" si="45"/>
        <v>62</v>
      </c>
      <c r="B68" s="7" t="s">
        <v>10</v>
      </c>
      <c r="C68" s="8">
        <f>D68+E68+F68+G68+H68+I68+J68</f>
        <v>257019.7</v>
      </c>
      <c r="D68" s="16">
        <v>52469</v>
      </c>
      <c r="E68" s="16">
        <v>35423.5</v>
      </c>
      <c r="F68" s="16">
        <v>34970.1</v>
      </c>
      <c r="G68" s="16">
        <v>35634.9</v>
      </c>
      <c r="H68" s="16">
        <v>31742</v>
      </c>
      <c r="I68" s="16">
        <v>31742</v>
      </c>
      <c r="J68" s="16">
        <v>35038.199999999997</v>
      </c>
      <c r="K68" s="10" t="s">
        <v>34</v>
      </c>
    </row>
    <row r="69" spans="1:11" s="20" customFormat="1" ht="304.5" customHeight="1" x14ac:dyDescent="0.3">
      <c r="A69" s="10">
        <f t="shared" si="45"/>
        <v>63</v>
      </c>
      <c r="B69" s="17" t="s">
        <v>87</v>
      </c>
      <c r="C69" s="18">
        <f>C70</f>
        <v>1015357.8</v>
      </c>
      <c r="D69" s="18">
        <f t="shared" ref="D69:J69" si="61">D70</f>
        <v>141986</v>
      </c>
      <c r="E69" s="18">
        <f t="shared" si="61"/>
        <v>147708</v>
      </c>
      <c r="F69" s="18">
        <f t="shared" si="61"/>
        <v>141563.6</v>
      </c>
      <c r="G69" s="18">
        <f t="shared" si="61"/>
        <v>139207.29999999999</v>
      </c>
      <c r="H69" s="18">
        <f t="shared" si="61"/>
        <v>145199.29999999999</v>
      </c>
      <c r="I69" s="18">
        <f t="shared" si="61"/>
        <v>151012.29999999999</v>
      </c>
      <c r="J69" s="18">
        <f t="shared" si="61"/>
        <v>148681.29999999999</v>
      </c>
      <c r="K69" s="19">
        <v>23</v>
      </c>
    </row>
    <row r="70" spans="1:11" s="20" customFormat="1" ht="28.5" customHeight="1" x14ac:dyDescent="0.3">
      <c r="A70" s="10">
        <f t="shared" si="45"/>
        <v>64</v>
      </c>
      <c r="B70" s="17" t="s">
        <v>9</v>
      </c>
      <c r="C70" s="8">
        <f>D70+E70+F70+G70+H70+I70+J70</f>
        <v>1015357.8</v>
      </c>
      <c r="D70" s="18">
        <v>141986</v>
      </c>
      <c r="E70" s="18">
        <v>147708</v>
      </c>
      <c r="F70" s="18">
        <v>141563.6</v>
      </c>
      <c r="G70" s="18">
        <v>139207.29999999999</v>
      </c>
      <c r="H70" s="18">
        <v>145199.29999999999</v>
      </c>
      <c r="I70" s="18">
        <v>151012.29999999999</v>
      </c>
      <c r="J70" s="18">
        <v>148681.29999999999</v>
      </c>
      <c r="K70" s="10" t="s">
        <v>34</v>
      </c>
    </row>
    <row r="71" spans="1:11" ht="104.25" customHeight="1" x14ac:dyDescent="0.3">
      <c r="A71" s="10">
        <f t="shared" si="45"/>
        <v>65</v>
      </c>
      <c r="B71" s="7" t="s">
        <v>36</v>
      </c>
      <c r="C71" s="8">
        <f>C72</f>
        <v>2079</v>
      </c>
      <c r="D71" s="11">
        <f t="shared" ref="D71:J71" si="62">D72</f>
        <v>248</v>
      </c>
      <c r="E71" s="11">
        <f t="shared" si="62"/>
        <v>220</v>
      </c>
      <c r="F71" s="11">
        <f t="shared" si="62"/>
        <v>284</v>
      </c>
      <c r="G71" s="11">
        <f t="shared" si="62"/>
        <v>308</v>
      </c>
      <c r="H71" s="11">
        <f t="shared" si="62"/>
        <v>340</v>
      </c>
      <c r="I71" s="11">
        <f t="shared" si="62"/>
        <v>372</v>
      </c>
      <c r="J71" s="11">
        <f t="shared" si="62"/>
        <v>307</v>
      </c>
      <c r="K71" s="10">
        <v>25</v>
      </c>
    </row>
    <row r="72" spans="1:11" ht="20.25" x14ac:dyDescent="0.3">
      <c r="A72" s="10">
        <f t="shared" si="45"/>
        <v>66</v>
      </c>
      <c r="B72" s="7" t="s">
        <v>3</v>
      </c>
      <c r="C72" s="8">
        <f>D72+E72+F72+G72+H72+I72+J72</f>
        <v>2079</v>
      </c>
      <c r="D72" s="11">
        <v>248</v>
      </c>
      <c r="E72" s="11">
        <v>220</v>
      </c>
      <c r="F72" s="11">
        <v>284</v>
      </c>
      <c r="G72" s="11">
        <v>308</v>
      </c>
      <c r="H72" s="11">
        <v>340</v>
      </c>
      <c r="I72" s="11">
        <v>372</v>
      </c>
      <c r="J72" s="11">
        <v>307</v>
      </c>
      <c r="K72" s="10" t="s">
        <v>34</v>
      </c>
    </row>
    <row r="73" spans="1:11" ht="125.25" customHeight="1" x14ac:dyDescent="0.3">
      <c r="A73" s="10">
        <f t="shared" si="45"/>
        <v>67</v>
      </c>
      <c r="B73" s="7" t="s">
        <v>38</v>
      </c>
      <c r="C73" s="8">
        <f>C74</f>
        <v>504.22399999999999</v>
      </c>
      <c r="D73" s="11">
        <f t="shared" ref="D73:J73" si="63">D74</f>
        <v>70</v>
      </c>
      <c r="E73" s="11">
        <f t="shared" si="63"/>
        <v>70</v>
      </c>
      <c r="F73" s="11">
        <f t="shared" si="63"/>
        <v>70</v>
      </c>
      <c r="G73" s="11">
        <f t="shared" si="63"/>
        <v>72.8</v>
      </c>
      <c r="H73" s="11">
        <f t="shared" si="63"/>
        <v>75.712000000000003</v>
      </c>
      <c r="I73" s="11">
        <f t="shared" si="63"/>
        <v>75.712000000000003</v>
      </c>
      <c r="J73" s="11">
        <f t="shared" si="63"/>
        <v>70</v>
      </c>
      <c r="K73" s="10">
        <v>25</v>
      </c>
    </row>
    <row r="74" spans="1:11" ht="20.25" x14ac:dyDescent="0.3">
      <c r="A74" s="10">
        <f t="shared" si="45"/>
        <v>68</v>
      </c>
      <c r="B74" s="7" t="s">
        <v>3</v>
      </c>
      <c r="C74" s="8">
        <f>D74+E74+F74+G74+H74+I74+J74</f>
        <v>504.22399999999999</v>
      </c>
      <c r="D74" s="11">
        <v>70</v>
      </c>
      <c r="E74" s="11">
        <v>70</v>
      </c>
      <c r="F74" s="11">
        <v>70</v>
      </c>
      <c r="G74" s="11">
        <v>72.8</v>
      </c>
      <c r="H74" s="11">
        <v>75.712000000000003</v>
      </c>
      <c r="I74" s="11">
        <v>75.712000000000003</v>
      </c>
      <c r="J74" s="11">
        <v>70</v>
      </c>
      <c r="K74" s="10" t="s">
        <v>34</v>
      </c>
    </row>
    <row r="75" spans="1:11" ht="204.75" customHeight="1" x14ac:dyDescent="0.3">
      <c r="A75" s="10">
        <f t="shared" si="45"/>
        <v>69</v>
      </c>
      <c r="B75" s="7" t="s">
        <v>88</v>
      </c>
      <c r="C75" s="8">
        <f>C76</f>
        <v>55024.7</v>
      </c>
      <c r="D75" s="8">
        <f t="shared" ref="D75:J75" si="64">D76</f>
        <v>8348.5</v>
      </c>
      <c r="E75" s="8">
        <f t="shared" si="64"/>
        <v>10148.799999999999</v>
      </c>
      <c r="F75" s="8">
        <f t="shared" si="64"/>
        <v>6713.7</v>
      </c>
      <c r="G75" s="8">
        <f t="shared" si="64"/>
        <v>6758.7</v>
      </c>
      <c r="H75" s="8">
        <f t="shared" si="64"/>
        <v>8110</v>
      </c>
      <c r="I75" s="8">
        <f t="shared" si="64"/>
        <v>8110</v>
      </c>
      <c r="J75" s="8">
        <f t="shared" si="64"/>
        <v>6835</v>
      </c>
      <c r="K75" s="10">
        <v>27</v>
      </c>
    </row>
    <row r="76" spans="1:11" ht="20.25" x14ac:dyDescent="0.3">
      <c r="A76" s="10">
        <f t="shared" si="45"/>
        <v>70</v>
      </c>
      <c r="B76" s="7" t="s">
        <v>9</v>
      </c>
      <c r="C76" s="8">
        <f>D76+E76+F76+G76+H76+I76+J76</f>
        <v>55024.7</v>
      </c>
      <c r="D76" s="8">
        <v>8348.5</v>
      </c>
      <c r="E76" s="8">
        <v>10148.799999999999</v>
      </c>
      <c r="F76" s="8">
        <v>6713.7</v>
      </c>
      <c r="G76" s="8">
        <v>6758.7</v>
      </c>
      <c r="H76" s="8">
        <v>8110</v>
      </c>
      <c r="I76" s="8">
        <v>8110</v>
      </c>
      <c r="J76" s="8">
        <v>6835</v>
      </c>
      <c r="K76" s="10" t="s">
        <v>34</v>
      </c>
    </row>
    <row r="77" spans="1:11" ht="186.75" customHeight="1" x14ac:dyDescent="0.3">
      <c r="A77" s="10">
        <f t="shared" si="45"/>
        <v>71</v>
      </c>
      <c r="B77" s="7" t="s">
        <v>83</v>
      </c>
      <c r="C77" s="8">
        <f>C78</f>
        <v>521.93200000000002</v>
      </c>
      <c r="D77" s="11">
        <f t="shared" ref="D77:J77" si="65">D78</f>
        <v>68.8</v>
      </c>
      <c r="E77" s="11">
        <f t="shared" si="65"/>
        <v>46.37</v>
      </c>
      <c r="F77" s="11">
        <f t="shared" si="65"/>
        <v>72.512</v>
      </c>
      <c r="G77" s="11">
        <f t="shared" si="65"/>
        <v>84.576999999999998</v>
      </c>
      <c r="H77" s="11">
        <f t="shared" si="65"/>
        <v>85.766999999999996</v>
      </c>
      <c r="I77" s="11">
        <f t="shared" si="65"/>
        <v>87.006</v>
      </c>
      <c r="J77" s="11">
        <f t="shared" si="65"/>
        <v>76.900000000000006</v>
      </c>
      <c r="K77" s="10">
        <v>31</v>
      </c>
    </row>
    <row r="78" spans="1:11" ht="20.25" x14ac:dyDescent="0.3">
      <c r="A78" s="10">
        <f t="shared" si="45"/>
        <v>72</v>
      </c>
      <c r="B78" s="7" t="s">
        <v>3</v>
      </c>
      <c r="C78" s="8">
        <f>D78+E78+F78+G78+H78+I78+J78</f>
        <v>521.93200000000002</v>
      </c>
      <c r="D78" s="11">
        <v>68.8</v>
      </c>
      <c r="E78" s="11">
        <v>46.37</v>
      </c>
      <c r="F78" s="11">
        <v>72.512</v>
      </c>
      <c r="G78" s="11">
        <v>84.576999999999998</v>
      </c>
      <c r="H78" s="11">
        <v>85.766999999999996</v>
      </c>
      <c r="I78" s="11">
        <v>87.006</v>
      </c>
      <c r="J78" s="11">
        <v>76.900000000000006</v>
      </c>
      <c r="K78" s="10" t="s">
        <v>34</v>
      </c>
    </row>
    <row r="79" spans="1:11" ht="286.5" customHeight="1" x14ac:dyDescent="0.3">
      <c r="A79" s="10">
        <f t="shared" si="45"/>
        <v>73</v>
      </c>
      <c r="B79" s="7" t="s">
        <v>89</v>
      </c>
      <c r="C79" s="8">
        <f>C80</f>
        <v>4</v>
      </c>
      <c r="D79" s="11">
        <f t="shared" ref="D79:J79" si="66">D80</f>
        <v>0.8</v>
      </c>
      <c r="E79" s="11">
        <f t="shared" si="66"/>
        <v>0.7</v>
      </c>
      <c r="F79" s="11">
        <f t="shared" si="66"/>
        <v>0.5</v>
      </c>
      <c r="G79" s="11">
        <f t="shared" si="66"/>
        <v>0.5</v>
      </c>
      <c r="H79" s="11">
        <f t="shared" si="66"/>
        <v>0.5</v>
      </c>
      <c r="I79" s="11">
        <f t="shared" si="66"/>
        <v>0.5</v>
      </c>
      <c r="J79" s="11">
        <f t="shared" si="66"/>
        <v>0.5</v>
      </c>
      <c r="K79" s="10">
        <v>33</v>
      </c>
    </row>
    <row r="80" spans="1:11" ht="20.25" x14ac:dyDescent="0.3">
      <c r="A80" s="10">
        <f t="shared" si="45"/>
        <v>74</v>
      </c>
      <c r="B80" s="7" t="s">
        <v>14</v>
      </c>
      <c r="C80" s="8">
        <f>D80+E80+F80+G80+H80+I80+J80</f>
        <v>4</v>
      </c>
      <c r="D80" s="11">
        <v>0.8</v>
      </c>
      <c r="E80" s="11">
        <v>0.7</v>
      </c>
      <c r="F80" s="11">
        <v>0.5</v>
      </c>
      <c r="G80" s="11">
        <v>0.5</v>
      </c>
      <c r="H80" s="11">
        <v>0.5</v>
      </c>
      <c r="I80" s="11">
        <v>0.5</v>
      </c>
      <c r="J80" s="11">
        <v>0.5</v>
      </c>
      <c r="K80" s="10" t="s">
        <v>34</v>
      </c>
    </row>
    <row r="81" spans="1:11" ht="102.75" customHeight="1" x14ac:dyDescent="0.3">
      <c r="A81" s="10">
        <f t="shared" si="45"/>
        <v>75</v>
      </c>
      <c r="B81" s="7" t="s">
        <v>84</v>
      </c>
      <c r="C81" s="8">
        <f>C82</f>
        <v>70469.594299999997</v>
      </c>
      <c r="D81" s="8">
        <f t="shared" ref="D81:J81" si="67">D82</f>
        <v>8613.4</v>
      </c>
      <c r="E81" s="8">
        <f t="shared" si="67"/>
        <v>9196.7000000000007</v>
      </c>
      <c r="F81" s="8">
        <f t="shared" si="67"/>
        <v>10109.6713</v>
      </c>
      <c r="G81" s="8">
        <f t="shared" si="67"/>
        <v>10141.463</v>
      </c>
      <c r="H81" s="8">
        <f t="shared" si="67"/>
        <v>10477.379999999999</v>
      </c>
      <c r="I81" s="8">
        <f t="shared" si="67"/>
        <v>10477.379999999999</v>
      </c>
      <c r="J81" s="8">
        <f t="shared" si="67"/>
        <v>11453.6</v>
      </c>
      <c r="K81" s="10">
        <v>25</v>
      </c>
    </row>
    <row r="82" spans="1:11" ht="20.25" x14ac:dyDescent="0.3">
      <c r="A82" s="10">
        <f t="shared" si="45"/>
        <v>76</v>
      </c>
      <c r="B82" s="7" t="s">
        <v>3</v>
      </c>
      <c r="C82" s="8">
        <f>D82+E82+F82+G82+H82+I82+J82</f>
        <v>70469.594299999997</v>
      </c>
      <c r="D82" s="8">
        <v>8613.4</v>
      </c>
      <c r="E82" s="8">
        <v>9196.7000000000007</v>
      </c>
      <c r="F82" s="8">
        <v>10109.6713</v>
      </c>
      <c r="G82" s="8">
        <v>10141.463</v>
      </c>
      <c r="H82" s="8">
        <v>10477.379999999999</v>
      </c>
      <c r="I82" s="8">
        <v>10477.379999999999</v>
      </c>
      <c r="J82" s="8">
        <v>11453.6</v>
      </c>
      <c r="K82" s="10" t="s">
        <v>34</v>
      </c>
    </row>
    <row r="83" spans="1:11" ht="180" customHeight="1" x14ac:dyDescent="0.3">
      <c r="A83" s="10">
        <f t="shared" si="45"/>
        <v>77</v>
      </c>
      <c r="B83" s="7" t="s">
        <v>85</v>
      </c>
      <c r="C83" s="8">
        <f t="shared" ref="C83:J83" si="68">C84</f>
        <v>584.1</v>
      </c>
      <c r="D83" s="11">
        <f t="shared" si="68"/>
        <v>135.19999999999999</v>
      </c>
      <c r="E83" s="11">
        <f t="shared" si="68"/>
        <v>144.69999999999999</v>
      </c>
      <c r="F83" s="11">
        <f t="shared" si="68"/>
        <v>136.30000000000001</v>
      </c>
      <c r="G83" s="11">
        <f t="shared" si="68"/>
        <v>167.9</v>
      </c>
      <c r="H83" s="11">
        <f t="shared" si="68"/>
        <v>0</v>
      </c>
      <c r="I83" s="11">
        <f t="shared" si="68"/>
        <v>0</v>
      </c>
      <c r="J83" s="11">
        <f t="shared" si="68"/>
        <v>0</v>
      </c>
      <c r="K83" s="10">
        <v>35</v>
      </c>
    </row>
    <row r="84" spans="1:11" ht="20.25" x14ac:dyDescent="0.3">
      <c r="A84" s="10">
        <f t="shared" si="45"/>
        <v>78</v>
      </c>
      <c r="B84" s="7" t="s">
        <v>10</v>
      </c>
      <c r="C84" s="8">
        <f>D84+E84+F84+G84+H84+I84+J84</f>
        <v>584.1</v>
      </c>
      <c r="D84" s="21">
        <v>135.19999999999999</v>
      </c>
      <c r="E84" s="11">
        <v>144.69999999999999</v>
      </c>
      <c r="F84" s="21">
        <v>136.30000000000001</v>
      </c>
      <c r="G84" s="21">
        <v>167.9</v>
      </c>
      <c r="H84" s="21">
        <v>0</v>
      </c>
      <c r="I84" s="21">
        <v>0</v>
      </c>
      <c r="J84" s="21">
        <v>0</v>
      </c>
      <c r="K84" s="10" t="s">
        <v>34</v>
      </c>
    </row>
    <row r="85" spans="1:11" ht="20.25" x14ac:dyDescent="0.3">
      <c r="A85" s="10">
        <f t="shared" si="45"/>
        <v>79</v>
      </c>
      <c r="B85" s="70" t="s">
        <v>51</v>
      </c>
      <c r="C85" s="82"/>
      <c r="D85" s="82"/>
      <c r="E85" s="82"/>
      <c r="F85" s="82"/>
      <c r="G85" s="82"/>
      <c r="H85" s="82"/>
      <c r="I85" s="82"/>
      <c r="J85" s="82"/>
      <c r="K85" s="83"/>
    </row>
    <row r="86" spans="1:11" ht="20.25" x14ac:dyDescent="0.3">
      <c r="A86" s="10">
        <f t="shared" si="45"/>
        <v>80</v>
      </c>
      <c r="B86" s="22" t="s">
        <v>4</v>
      </c>
      <c r="C86" s="8">
        <f>D86+E86+F86+G86+H86+I86+J86</f>
        <v>278044.13619999995</v>
      </c>
      <c r="D86" s="23">
        <f t="shared" ref="D86:H86" si="69">D88+D89</f>
        <v>25896.5</v>
      </c>
      <c r="E86" s="24">
        <f t="shared" si="69"/>
        <v>33717.279999999999</v>
      </c>
      <c r="F86" s="23">
        <f t="shared" si="69"/>
        <v>49117.165199999996</v>
      </c>
      <c r="G86" s="23">
        <f t="shared" si="69"/>
        <v>41905.593000000001</v>
      </c>
      <c r="H86" s="23">
        <f t="shared" si="69"/>
        <v>40366.549000000006</v>
      </c>
      <c r="I86" s="23">
        <f t="shared" ref="I86:J86" si="70">I88+I89</f>
        <v>41986.549000000006</v>
      </c>
      <c r="J86" s="23">
        <f t="shared" si="70"/>
        <v>45054.5</v>
      </c>
      <c r="K86" s="25" t="s">
        <v>34</v>
      </c>
    </row>
    <row r="87" spans="1:11" ht="20.25" x14ac:dyDescent="0.3">
      <c r="A87" s="10">
        <f t="shared" si="45"/>
        <v>81</v>
      </c>
      <c r="B87" s="22" t="s">
        <v>5</v>
      </c>
      <c r="C87" s="23"/>
      <c r="D87" s="23"/>
      <c r="E87" s="24"/>
      <c r="F87" s="23"/>
      <c r="G87" s="23"/>
      <c r="H87" s="23"/>
      <c r="I87" s="23"/>
      <c r="J87" s="23"/>
      <c r="K87" s="25" t="s">
        <v>34</v>
      </c>
    </row>
    <row r="88" spans="1:11" ht="20.25" x14ac:dyDescent="0.3">
      <c r="A88" s="10">
        <f t="shared" si="45"/>
        <v>82</v>
      </c>
      <c r="B88" s="22" t="s">
        <v>2</v>
      </c>
      <c r="C88" s="8">
        <f>D88+E88+F88+G88+H88+I88+J88</f>
        <v>478.6</v>
      </c>
      <c r="D88" s="23">
        <f>D92</f>
        <v>124.6</v>
      </c>
      <c r="E88" s="23">
        <f t="shared" ref="E88:H88" si="71">E92</f>
        <v>113.6</v>
      </c>
      <c r="F88" s="23">
        <f t="shared" si="71"/>
        <v>119.5</v>
      </c>
      <c r="G88" s="23">
        <f t="shared" si="71"/>
        <v>120.9</v>
      </c>
      <c r="H88" s="23">
        <f t="shared" si="71"/>
        <v>0</v>
      </c>
      <c r="I88" s="23">
        <f t="shared" ref="I88:J88" si="72">I92</f>
        <v>0</v>
      </c>
      <c r="J88" s="23">
        <f t="shared" si="72"/>
        <v>0</v>
      </c>
      <c r="K88" s="25" t="s">
        <v>34</v>
      </c>
    </row>
    <row r="89" spans="1:11" ht="20.25" x14ac:dyDescent="0.3">
      <c r="A89" s="10">
        <f t="shared" si="45"/>
        <v>83</v>
      </c>
      <c r="B89" s="22" t="s">
        <v>3</v>
      </c>
      <c r="C89" s="8">
        <f>D89+E89+F89+G89+H89+I89+J89</f>
        <v>277565.53619999997</v>
      </c>
      <c r="D89" s="23">
        <f>D93</f>
        <v>25771.9</v>
      </c>
      <c r="E89" s="23">
        <f t="shared" ref="E89:H89" si="73">E93</f>
        <v>33603.68</v>
      </c>
      <c r="F89" s="23">
        <f t="shared" si="73"/>
        <v>48997.665199999996</v>
      </c>
      <c r="G89" s="23">
        <f t="shared" si="73"/>
        <v>41784.692999999999</v>
      </c>
      <c r="H89" s="23">
        <f t="shared" si="73"/>
        <v>40366.549000000006</v>
      </c>
      <c r="I89" s="23">
        <f t="shared" ref="I89:J89" si="74">I93</f>
        <v>41986.549000000006</v>
      </c>
      <c r="J89" s="23">
        <f t="shared" si="74"/>
        <v>45054.5</v>
      </c>
      <c r="K89" s="25" t="s">
        <v>34</v>
      </c>
    </row>
    <row r="90" spans="1:11" ht="20.25" x14ac:dyDescent="0.3">
      <c r="A90" s="10">
        <f t="shared" si="45"/>
        <v>84</v>
      </c>
      <c r="B90" s="84" t="s">
        <v>6</v>
      </c>
      <c r="C90" s="85"/>
      <c r="D90" s="85"/>
      <c r="E90" s="85"/>
      <c r="F90" s="85"/>
      <c r="G90" s="85"/>
      <c r="H90" s="85"/>
      <c r="I90" s="85"/>
      <c r="J90" s="85"/>
      <c r="K90" s="86"/>
    </row>
    <row r="91" spans="1:11" ht="40.5" customHeight="1" x14ac:dyDescent="0.3">
      <c r="A91" s="10">
        <f t="shared" si="45"/>
        <v>85</v>
      </c>
      <c r="B91" s="7" t="s">
        <v>23</v>
      </c>
      <c r="C91" s="32">
        <f>D91+E91+F91+G91+H91+I91+J91</f>
        <v>278044.13619999995</v>
      </c>
      <c r="D91" s="23">
        <f t="shared" ref="D91:H91" si="75">D92+D93</f>
        <v>25896.5</v>
      </c>
      <c r="E91" s="23">
        <f>E92+E93</f>
        <v>33717.279999999999</v>
      </c>
      <c r="F91" s="23">
        <f t="shared" si="75"/>
        <v>49117.165199999996</v>
      </c>
      <c r="G91" s="23">
        <f t="shared" si="75"/>
        <v>41905.593000000001</v>
      </c>
      <c r="H91" s="23">
        <f t="shared" si="75"/>
        <v>40366.549000000006</v>
      </c>
      <c r="I91" s="23">
        <f t="shared" ref="I91:J91" si="76">I92+I93</f>
        <v>41986.549000000006</v>
      </c>
      <c r="J91" s="23">
        <f t="shared" si="76"/>
        <v>45054.5</v>
      </c>
      <c r="K91" s="10" t="s">
        <v>34</v>
      </c>
    </row>
    <row r="92" spans="1:11" ht="20.25" x14ac:dyDescent="0.3">
      <c r="A92" s="10">
        <f t="shared" si="45"/>
        <v>86</v>
      </c>
      <c r="B92" s="7" t="s">
        <v>9</v>
      </c>
      <c r="C92" s="8">
        <f>D92+E92+F92+G92+H92+I92+J92</f>
        <v>478.6</v>
      </c>
      <c r="D92" s="23">
        <f>D97+D104</f>
        <v>124.6</v>
      </c>
      <c r="E92" s="23">
        <f t="shared" ref="E92:H92" si="77">E97+E104</f>
        <v>113.6</v>
      </c>
      <c r="F92" s="23">
        <f t="shared" si="77"/>
        <v>119.5</v>
      </c>
      <c r="G92" s="23">
        <f t="shared" si="77"/>
        <v>120.9</v>
      </c>
      <c r="H92" s="23">
        <f t="shared" si="77"/>
        <v>0</v>
      </c>
      <c r="I92" s="23">
        <f t="shared" ref="I92:J92" si="78">I97+I104</f>
        <v>0</v>
      </c>
      <c r="J92" s="23">
        <f t="shared" si="78"/>
        <v>0</v>
      </c>
      <c r="K92" s="10" t="s">
        <v>34</v>
      </c>
    </row>
    <row r="93" spans="1:11" ht="20.25" x14ac:dyDescent="0.3">
      <c r="A93" s="10">
        <f t="shared" si="45"/>
        <v>87</v>
      </c>
      <c r="B93" s="27" t="s">
        <v>3</v>
      </c>
      <c r="C93" s="8">
        <f>D93+E93+F93+G93+H93+I93+J93</f>
        <v>277565.53619999997</v>
      </c>
      <c r="D93" s="26">
        <f>D95+D98+D100+D102+D105</f>
        <v>25771.9</v>
      </c>
      <c r="E93" s="26">
        <f t="shared" ref="E93:H93" si="79">E95+E98+E100+E102+E105</f>
        <v>33603.68</v>
      </c>
      <c r="F93" s="26">
        <f t="shared" si="79"/>
        <v>48997.665199999996</v>
      </c>
      <c r="G93" s="26">
        <f t="shared" si="79"/>
        <v>41784.692999999999</v>
      </c>
      <c r="H93" s="26">
        <f t="shared" si="79"/>
        <v>40366.549000000006</v>
      </c>
      <c r="I93" s="26">
        <f t="shared" ref="I93:J93" si="80">I95+I98+I100+I102+I105</f>
        <v>41986.549000000006</v>
      </c>
      <c r="J93" s="26">
        <f t="shared" si="80"/>
        <v>45054.5</v>
      </c>
      <c r="K93" s="28" t="s">
        <v>34</v>
      </c>
    </row>
    <row r="94" spans="1:11" ht="142.5" customHeight="1" x14ac:dyDescent="0.3">
      <c r="A94" s="10">
        <f t="shared" si="45"/>
        <v>88</v>
      </c>
      <c r="B94" s="7" t="s">
        <v>44</v>
      </c>
      <c r="C94" s="8">
        <f>C95</f>
        <v>261629.45620000002</v>
      </c>
      <c r="D94" s="8">
        <f t="shared" ref="D94:J94" si="81">D95</f>
        <v>19524.400000000001</v>
      </c>
      <c r="E94" s="8">
        <f t="shared" si="81"/>
        <v>24830.9</v>
      </c>
      <c r="F94" s="8">
        <f t="shared" si="81"/>
        <v>48252.265200000002</v>
      </c>
      <c r="G94" s="8">
        <f t="shared" si="81"/>
        <v>41717.892999999996</v>
      </c>
      <c r="H94" s="8">
        <f t="shared" si="81"/>
        <v>40314.749000000003</v>
      </c>
      <c r="I94" s="8">
        <f t="shared" si="81"/>
        <v>41934.749000000003</v>
      </c>
      <c r="J94" s="8">
        <f t="shared" si="81"/>
        <v>45054.5</v>
      </c>
      <c r="K94" s="10" t="s">
        <v>102</v>
      </c>
    </row>
    <row r="95" spans="1:11" ht="23.25" customHeight="1" x14ac:dyDescent="0.3">
      <c r="A95" s="10">
        <f t="shared" si="45"/>
        <v>89</v>
      </c>
      <c r="B95" s="29" t="s">
        <v>3</v>
      </c>
      <c r="C95" s="8">
        <f>D95+E95+F95+G95+H95+I95+J95</f>
        <v>261629.45620000002</v>
      </c>
      <c r="D95" s="31">
        <v>19524.400000000001</v>
      </c>
      <c r="E95" s="31">
        <v>24830.9</v>
      </c>
      <c r="F95" s="31">
        <v>48252.265200000002</v>
      </c>
      <c r="G95" s="31">
        <v>41717.892999999996</v>
      </c>
      <c r="H95" s="31">
        <v>40314.749000000003</v>
      </c>
      <c r="I95" s="31">
        <v>41934.749000000003</v>
      </c>
      <c r="J95" s="31">
        <v>45054.5</v>
      </c>
      <c r="K95" s="6" t="s">
        <v>34</v>
      </c>
    </row>
    <row r="96" spans="1:11" ht="81" x14ac:dyDescent="0.3">
      <c r="A96" s="10">
        <f t="shared" si="45"/>
        <v>90</v>
      </c>
      <c r="B96" s="7" t="s">
        <v>47</v>
      </c>
      <c r="C96" s="9">
        <f>C97+C98</f>
        <v>1744.8</v>
      </c>
      <c r="D96" s="9">
        <f t="shared" ref="D96:J96" si="82">D97+D98</f>
        <v>1035.5999999999999</v>
      </c>
      <c r="E96" s="9">
        <f t="shared" si="82"/>
        <v>0</v>
      </c>
      <c r="F96" s="9">
        <f t="shared" si="82"/>
        <v>694.2</v>
      </c>
      <c r="G96" s="9">
        <f t="shared" si="82"/>
        <v>15</v>
      </c>
      <c r="H96" s="9">
        <f t="shared" si="82"/>
        <v>0</v>
      </c>
      <c r="I96" s="9">
        <f t="shared" si="82"/>
        <v>0</v>
      </c>
      <c r="J96" s="9">
        <f t="shared" si="82"/>
        <v>0</v>
      </c>
      <c r="K96" s="10">
        <v>48</v>
      </c>
    </row>
    <row r="97" spans="1:11" ht="23.25" customHeight="1" x14ac:dyDescent="0.3">
      <c r="A97" s="10">
        <f t="shared" si="45"/>
        <v>91</v>
      </c>
      <c r="B97" s="7" t="s">
        <v>14</v>
      </c>
      <c r="C97" s="8">
        <f>D97+E97+F97+G97+H97+I97+J97</f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10" t="s">
        <v>34</v>
      </c>
    </row>
    <row r="98" spans="1:11" ht="23.25" customHeight="1" x14ac:dyDescent="0.3">
      <c r="A98" s="10">
        <f t="shared" si="45"/>
        <v>92</v>
      </c>
      <c r="B98" s="7" t="s">
        <v>21</v>
      </c>
      <c r="C98" s="8">
        <f>D98+E98+F98+G98+H98+I98+J98</f>
        <v>1744.8</v>
      </c>
      <c r="D98" s="32">
        <f>1035.6</f>
        <v>1035.5999999999999</v>
      </c>
      <c r="E98" s="32">
        <v>0</v>
      </c>
      <c r="F98" s="32">
        <v>694.2</v>
      </c>
      <c r="G98" s="32">
        <v>15</v>
      </c>
      <c r="H98" s="32">
        <v>0</v>
      </c>
      <c r="I98" s="32">
        <v>0</v>
      </c>
      <c r="J98" s="32">
        <v>0</v>
      </c>
      <c r="K98" s="10" t="s">
        <v>34</v>
      </c>
    </row>
    <row r="99" spans="1:11" ht="84.75" customHeight="1" x14ac:dyDescent="0.3">
      <c r="A99" s="10">
        <f t="shared" si="45"/>
        <v>93</v>
      </c>
      <c r="B99" s="7" t="s">
        <v>48</v>
      </c>
      <c r="C99" s="9">
        <f>C100</f>
        <v>0</v>
      </c>
      <c r="D99" s="8">
        <f>D100</f>
        <v>0</v>
      </c>
      <c r="E99" s="8">
        <f t="shared" ref="E99:J99" si="83">E100</f>
        <v>0</v>
      </c>
      <c r="F99" s="8">
        <f t="shared" si="83"/>
        <v>0</v>
      </c>
      <c r="G99" s="8">
        <f t="shared" si="83"/>
        <v>0</v>
      </c>
      <c r="H99" s="8">
        <f t="shared" si="83"/>
        <v>0</v>
      </c>
      <c r="I99" s="8">
        <f t="shared" si="83"/>
        <v>0</v>
      </c>
      <c r="J99" s="8">
        <f t="shared" si="83"/>
        <v>0</v>
      </c>
      <c r="K99" s="10" t="s">
        <v>39</v>
      </c>
    </row>
    <row r="100" spans="1:11" ht="22.5" customHeight="1" x14ac:dyDescent="0.3">
      <c r="A100" s="10">
        <f t="shared" si="45"/>
        <v>94</v>
      </c>
      <c r="B100" s="7" t="s">
        <v>21</v>
      </c>
      <c r="C100" s="8">
        <f>D100+E100+F100+G100+H100+I100+J100</f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10" t="s">
        <v>34</v>
      </c>
    </row>
    <row r="101" spans="1:11" ht="66.75" customHeight="1" x14ac:dyDescent="0.3">
      <c r="A101" s="10">
        <f t="shared" si="45"/>
        <v>95</v>
      </c>
      <c r="B101" s="7" t="s">
        <v>67</v>
      </c>
      <c r="C101" s="9">
        <f>C102</f>
        <v>13882.08</v>
      </c>
      <c r="D101" s="8">
        <f>D102</f>
        <v>5158</v>
      </c>
      <c r="E101" s="8">
        <f t="shared" ref="E101:J101" si="84">E102</f>
        <v>8724.08</v>
      </c>
      <c r="F101" s="8">
        <f t="shared" si="84"/>
        <v>0</v>
      </c>
      <c r="G101" s="8">
        <f t="shared" si="84"/>
        <v>0</v>
      </c>
      <c r="H101" s="8">
        <f t="shared" si="84"/>
        <v>0</v>
      </c>
      <c r="I101" s="8">
        <f t="shared" si="84"/>
        <v>0</v>
      </c>
      <c r="J101" s="8">
        <f t="shared" si="84"/>
        <v>0</v>
      </c>
      <c r="K101" s="10">
        <v>43</v>
      </c>
    </row>
    <row r="102" spans="1:11" ht="22.5" customHeight="1" x14ac:dyDescent="0.3">
      <c r="A102" s="10">
        <f t="shared" si="45"/>
        <v>96</v>
      </c>
      <c r="B102" s="7" t="s">
        <v>21</v>
      </c>
      <c r="C102" s="8">
        <f>D102+E102+F102+G102+H102+I102+J102</f>
        <v>13882.08</v>
      </c>
      <c r="D102" s="33">
        <v>5158</v>
      </c>
      <c r="E102" s="32">
        <v>8724.08</v>
      </c>
      <c r="F102" s="33">
        <v>0</v>
      </c>
      <c r="G102" s="32">
        <v>0</v>
      </c>
      <c r="H102" s="32">
        <v>0</v>
      </c>
      <c r="I102" s="32">
        <v>0</v>
      </c>
      <c r="J102" s="32">
        <v>0</v>
      </c>
      <c r="K102" s="10" t="s">
        <v>34</v>
      </c>
    </row>
    <row r="103" spans="1:11" ht="84" customHeight="1" x14ac:dyDescent="0.3">
      <c r="A103" s="10">
        <f t="shared" si="45"/>
        <v>97</v>
      </c>
      <c r="B103" s="7" t="s">
        <v>71</v>
      </c>
      <c r="C103" s="9">
        <f>C104+C105</f>
        <v>787.80000000000007</v>
      </c>
      <c r="D103" s="8">
        <f>D104+D105</f>
        <v>178.5</v>
      </c>
      <c r="E103" s="8">
        <f t="shared" ref="E103:J103" si="85">E104+E105</f>
        <v>162.30000000000001</v>
      </c>
      <c r="F103" s="8">
        <f t="shared" si="85"/>
        <v>170.7</v>
      </c>
      <c r="G103" s="8">
        <f t="shared" si="85"/>
        <v>172.7</v>
      </c>
      <c r="H103" s="8">
        <f t="shared" si="85"/>
        <v>51.8</v>
      </c>
      <c r="I103" s="8">
        <f t="shared" si="85"/>
        <v>51.8</v>
      </c>
      <c r="J103" s="8">
        <f t="shared" si="85"/>
        <v>0</v>
      </c>
      <c r="K103" s="10" t="s">
        <v>72</v>
      </c>
    </row>
    <row r="104" spans="1:11" ht="21.75" customHeight="1" x14ac:dyDescent="0.3">
      <c r="A104" s="10">
        <f t="shared" si="45"/>
        <v>98</v>
      </c>
      <c r="B104" s="7" t="s">
        <v>14</v>
      </c>
      <c r="C104" s="8">
        <f>D104+E104+F104+G104+H104+I104+J104</f>
        <v>478.6</v>
      </c>
      <c r="D104" s="32">
        <v>124.6</v>
      </c>
      <c r="E104" s="32">
        <v>113.6</v>
      </c>
      <c r="F104" s="32">
        <v>119.5</v>
      </c>
      <c r="G104" s="32">
        <v>120.9</v>
      </c>
      <c r="H104" s="32">
        <v>0</v>
      </c>
      <c r="I104" s="32">
        <v>0</v>
      </c>
      <c r="J104" s="32">
        <v>0</v>
      </c>
      <c r="K104" s="10" t="s">
        <v>34</v>
      </c>
    </row>
    <row r="105" spans="1:11" ht="21" customHeight="1" x14ac:dyDescent="0.3">
      <c r="A105" s="10">
        <f t="shared" si="45"/>
        <v>99</v>
      </c>
      <c r="B105" s="7" t="s">
        <v>21</v>
      </c>
      <c r="C105" s="8">
        <f>D105+E105+F105+G105+H105+I105+J105</f>
        <v>309.20000000000005</v>
      </c>
      <c r="D105" s="32">
        <v>53.9</v>
      </c>
      <c r="E105" s="32">
        <v>48.7</v>
      </c>
      <c r="F105" s="32">
        <v>51.2</v>
      </c>
      <c r="G105" s="32">
        <v>51.8</v>
      </c>
      <c r="H105" s="32">
        <v>51.8</v>
      </c>
      <c r="I105" s="32">
        <v>51.8</v>
      </c>
      <c r="J105" s="32">
        <v>0</v>
      </c>
      <c r="K105" s="10" t="s">
        <v>34</v>
      </c>
    </row>
    <row r="106" spans="1:11" ht="45.75" customHeight="1" x14ac:dyDescent="0.3">
      <c r="A106" s="10">
        <f t="shared" si="45"/>
        <v>100</v>
      </c>
      <c r="B106" s="70" t="s">
        <v>82</v>
      </c>
      <c r="C106" s="82"/>
      <c r="D106" s="82"/>
      <c r="E106" s="82"/>
      <c r="F106" s="82"/>
      <c r="G106" s="82"/>
      <c r="H106" s="82"/>
      <c r="I106" s="82"/>
      <c r="J106" s="82"/>
      <c r="K106" s="83"/>
    </row>
    <row r="107" spans="1:11" ht="20.25" x14ac:dyDescent="0.3">
      <c r="A107" s="10">
        <f t="shared" si="45"/>
        <v>101</v>
      </c>
      <c r="B107" s="7" t="s">
        <v>4</v>
      </c>
      <c r="C107" s="23">
        <f>C109+C110</f>
        <v>93489.052000000011</v>
      </c>
      <c r="D107" s="23">
        <f t="shared" ref="D107:H107" si="86">D109+D110</f>
        <v>8790</v>
      </c>
      <c r="E107" s="23">
        <f t="shared" si="86"/>
        <v>13763.69</v>
      </c>
      <c r="F107" s="23">
        <f t="shared" si="86"/>
        <v>12734.912999999999</v>
      </c>
      <c r="G107" s="23">
        <f t="shared" si="86"/>
        <v>16822.099999999999</v>
      </c>
      <c r="H107" s="23">
        <f t="shared" si="86"/>
        <v>13785.557000000001</v>
      </c>
      <c r="I107" s="23">
        <f t="shared" ref="I107:J107" si="87">I109+I110</f>
        <v>14283.691999999999</v>
      </c>
      <c r="J107" s="23">
        <f t="shared" si="87"/>
        <v>13309.1</v>
      </c>
      <c r="K107" s="10" t="s">
        <v>34</v>
      </c>
    </row>
    <row r="108" spans="1:11" ht="20.25" x14ac:dyDescent="0.3">
      <c r="A108" s="10">
        <f t="shared" si="45"/>
        <v>102</v>
      </c>
      <c r="B108" s="7" t="s">
        <v>5</v>
      </c>
      <c r="C108" s="23"/>
      <c r="D108" s="23"/>
      <c r="E108" s="23"/>
      <c r="F108" s="23"/>
      <c r="G108" s="59"/>
      <c r="H108" s="23"/>
      <c r="I108" s="23"/>
      <c r="J108" s="23"/>
      <c r="K108" s="10" t="s">
        <v>34</v>
      </c>
    </row>
    <row r="109" spans="1:11" ht="20.25" x14ac:dyDescent="0.3">
      <c r="A109" s="10">
        <f t="shared" si="45"/>
        <v>103</v>
      </c>
      <c r="B109" s="7" t="s">
        <v>2</v>
      </c>
      <c r="C109" s="23">
        <f>SUM(D109:J109)</f>
        <v>1573.979</v>
      </c>
      <c r="D109" s="23">
        <f>D113</f>
        <v>466.3</v>
      </c>
      <c r="E109" s="23">
        <f t="shared" ref="D109:H110" si="88">E113</f>
        <v>257.60000000000002</v>
      </c>
      <c r="F109" s="23">
        <f t="shared" si="88"/>
        <v>228.97899999999998</v>
      </c>
      <c r="G109" s="23">
        <f t="shared" si="88"/>
        <v>621.09999999999991</v>
      </c>
      <c r="H109" s="23">
        <f t="shared" si="88"/>
        <v>0</v>
      </c>
      <c r="I109" s="23">
        <f t="shared" ref="I109:J109" si="89">I113</f>
        <v>0</v>
      </c>
      <c r="J109" s="23">
        <f t="shared" si="89"/>
        <v>0</v>
      </c>
      <c r="K109" s="10" t="s">
        <v>34</v>
      </c>
    </row>
    <row r="110" spans="1:11" ht="20.25" x14ac:dyDescent="0.3">
      <c r="A110" s="10">
        <f t="shared" si="45"/>
        <v>104</v>
      </c>
      <c r="B110" s="7" t="s">
        <v>3</v>
      </c>
      <c r="C110" s="23">
        <f>SUM(D110:J110)</f>
        <v>91915.073000000004</v>
      </c>
      <c r="D110" s="23">
        <f t="shared" si="88"/>
        <v>8323.7000000000007</v>
      </c>
      <c r="E110" s="23">
        <f t="shared" si="88"/>
        <v>13506.09</v>
      </c>
      <c r="F110" s="23">
        <f t="shared" si="88"/>
        <v>12505.933999999999</v>
      </c>
      <c r="G110" s="23">
        <f t="shared" si="88"/>
        <v>16201</v>
      </c>
      <c r="H110" s="23">
        <f t="shared" si="88"/>
        <v>13785.557000000001</v>
      </c>
      <c r="I110" s="23">
        <f t="shared" ref="I110:J110" si="90">I114</f>
        <v>14283.691999999999</v>
      </c>
      <c r="J110" s="23">
        <f t="shared" si="90"/>
        <v>13309.1</v>
      </c>
      <c r="K110" s="10" t="s">
        <v>34</v>
      </c>
    </row>
    <row r="111" spans="1:11" ht="20.25" x14ac:dyDescent="0.3">
      <c r="A111" s="10">
        <f t="shared" si="45"/>
        <v>105</v>
      </c>
      <c r="B111" s="81" t="s">
        <v>6</v>
      </c>
      <c r="C111" s="82"/>
      <c r="D111" s="82"/>
      <c r="E111" s="82"/>
      <c r="F111" s="82"/>
      <c r="G111" s="82"/>
      <c r="H111" s="82"/>
      <c r="I111" s="82"/>
      <c r="J111" s="82"/>
      <c r="K111" s="83"/>
    </row>
    <row r="112" spans="1:11" ht="42" customHeight="1" x14ac:dyDescent="0.3">
      <c r="A112" s="10">
        <f t="shared" si="45"/>
        <v>106</v>
      </c>
      <c r="B112" s="7" t="s">
        <v>23</v>
      </c>
      <c r="C112" s="23">
        <f>SUM(D112:J112)</f>
        <v>93489.052000000011</v>
      </c>
      <c r="D112" s="23">
        <f t="shared" ref="D112:H112" si="91">D113+D114</f>
        <v>8790</v>
      </c>
      <c r="E112" s="23">
        <f t="shared" si="91"/>
        <v>13763.69</v>
      </c>
      <c r="F112" s="23">
        <f t="shared" si="91"/>
        <v>12734.912999999999</v>
      </c>
      <c r="G112" s="23">
        <f t="shared" si="91"/>
        <v>16822.099999999999</v>
      </c>
      <c r="H112" s="23">
        <f t="shared" si="91"/>
        <v>13785.557000000001</v>
      </c>
      <c r="I112" s="23">
        <f t="shared" ref="I112:J112" si="92">I113+I114</f>
        <v>14283.691999999999</v>
      </c>
      <c r="J112" s="23">
        <f t="shared" si="92"/>
        <v>13309.1</v>
      </c>
      <c r="K112" s="10" t="s">
        <v>34</v>
      </c>
    </row>
    <row r="113" spans="1:11" ht="20.25" x14ac:dyDescent="0.3">
      <c r="A113" s="10">
        <f t="shared" si="45"/>
        <v>107</v>
      </c>
      <c r="B113" s="7" t="s">
        <v>9</v>
      </c>
      <c r="C113" s="23">
        <f>SUM(D113:J113)</f>
        <v>1573.979</v>
      </c>
      <c r="D113" s="32">
        <f>D116+D119+D124+D127</f>
        <v>466.3</v>
      </c>
      <c r="E113" s="32">
        <f t="shared" ref="E113:H113" si="93">E116+E119+E124+E127</f>
        <v>257.60000000000002</v>
      </c>
      <c r="F113" s="32">
        <f t="shared" si="93"/>
        <v>228.97899999999998</v>
      </c>
      <c r="G113" s="32">
        <f t="shared" si="93"/>
        <v>621.09999999999991</v>
      </c>
      <c r="H113" s="32">
        <f t="shared" si="93"/>
        <v>0</v>
      </c>
      <c r="I113" s="32">
        <f t="shared" ref="I113:J113" si="94">I116+I119+I124+I127</f>
        <v>0</v>
      </c>
      <c r="J113" s="32">
        <f t="shared" si="94"/>
        <v>0</v>
      </c>
      <c r="K113" s="10" t="s">
        <v>34</v>
      </c>
    </row>
    <row r="114" spans="1:11" ht="20.25" x14ac:dyDescent="0.3">
      <c r="A114" s="10">
        <f t="shared" si="45"/>
        <v>108</v>
      </c>
      <c r="B114" s="7" t="s">
        <v>3</v>
      </c>
      <c r="C114" s="23">
        <f>SUM(D114:J114)</f>
        <v>91915.073000000004</v>
      </c>
      <c r="D114" s="32">
        <f>D117+D120+D122+D125+D128+D130</f>
        <v>8323.7000000000007</v>
      </c>
      <c r="E114" s="32">
        <f t="shared" ref="E114:H114" si="95">E117+E120+E122+E125+E128+E130</f>
        <v>13506.09</v>
      </c>
      <c r="F114" s="32">
        <f t="shared" si="95"/>
        <v>12505.933999999999</v>
      </c>
      <c r="G114" s="32">
        <f t="shared" si="95"/>
        <v>16201</v>
      </c>
      <c r="H114" s="32">
        <f t="shared" si="95"/>
        <v>13785.557000000001</v>
      </c>
      <c r="I114" s="32">
        <f t="shared" ref="I114:J114" si="96">I117+I120+I122+I125+I128+I130</f>
        <v>14283.691999999999</v>
      </c>
      <c r="J114" s="32">
        <f t="shared" si="96"/>
        <v>13309.1</v>
      </c>
      <c r="K114" s="10" t="s">
        <v>34</v>
      </c>
    </row>
    <row r="115" spans="1:11" ht="81" x14ac:dyDescent="0.3">
      <c r="A115" s="10">
        <f t="shared" ref="A115:A156" si="97">A114+1</f>
        <v>109</v>
      </c>
      <c r="B115" s="7" t="s">
        <v>42</v>
      </c>
      <c r="C115" s="34">
        <f>C116+C117</f>
        <v>4823.0340000000006</v>
      </c>
      <c r="D115" s="11">
        <f t="shared" ref="D115:J115" si="98">D116+D117</f>
        <v>559</v>
      </c>
      <c r="E115" s="11">
        <f t="shared" si="98"/>
        <v>690</v>
      </c>
      <c r="F115" s="11">
        <f t="shared" si="98"/>
        <v>685.5</v>
      </c>
      <c r="G115" s="11">
        <f t="shared" si="98"/>
        <v>788.53399999999999</v>
      </c>
      <c r="H115" s="11">
        <f t="shared" si="98"/>
        <v>700</v>
      </c>
      <c r="I115" s="11">
        <f t="shared" si="98"/>
        <v>700</v>
      </c>
      <c r="J115" s="11">
        <f t="shared" si="98"/>
        <v>700</v>
      </c>
      <c r="K115" s="10" t="s">
        <v>106</v>
      </c>
    </row>
    <row r="116" spans="1:11" ht="20.25" x14ac:dyDescent="0.3">
      <c r="A116" s="10">
        <f t="shared" si="97"/>
        <v>110</v>
      </c>
      <c r="B116" s="7" t="s">
        <v>14</v>
      </c>
      <c r="C116" s="8">
        <f>D116+E116+F116+G116+H116+I116+J116</f>
        <v>454.29999999999995</v>
      </c>
      <c r="D116" s="11">
        <v>79</v>
      </c>
      <c r="E116" s="11">
        <v>90</v>
      </c>
      <c r="F116" s="11">
        <f>47+64.9</f>
        <v>111.9</v>
      </c>
      <c r="G116" s="11">
        <f>88.7+84.7</f>
        <v>173.4</v>
      </c>
      <c r="H116" s="11">
        <v>0</v>
      </c>
      <c r="I116" s="11">
        <v>0</v>
      </c>
      <c r="J116" s="11">
        <v>0</v>
      </c>
      <c r="K116" s="10" t="s">
        <v>34</v>
      </c>
    </row>
    <row r="117" spans="1:11" ht="20.25" x14ac:dyDescent="0.3">
      <c r="A117" s="10">
        <f t="shared" si="97"/>
        <v>111</v>
      </c>
      <c r="B117" s="27" t="s">
        <v>21</v>
      </c>
      <c r="C117" s="8">
        <f>D117+E117+F117+G117+H117+I117+J117</f>
        <v>4368.7340000000004</v>
      </c>
      <c r="D117" s="35">
        <f>401+79</f>
        <v>480</v>
      </c>
      <c r="E117" s="35">
        <v>600</v>
      </c>
      <c r="F117" s="35">
        <f>461.7+47+64.9</f>
        <v>573.6</v>
      </c>
      <c r="G117" s="35">
        <f>499.534+59.133+56.467</f>
        <v>615.13400000000001</v>
      </c>
      <c r="H117" s="35">
        <v>700</v>
      </c>
      <c r="I117" s="35">
        <v>700</v>
      </c>
      <c r="J117" s="35">
        <v>700</v>
      </c>
      <c r="K117" s="28" t="s">
        <v>34</v>
      </c>
    </row>
    <row r="118" spans="1:11" ht="102" customHeight="1" x14ac:dyDescent="0.3">
      <c r="A118" s="10">
        <f t="shared" si="97"/>
        <v>112</v>
      </c>
      <c r="B118" s="7" t="s">
        <v>45</v>
      </c>
      <c r="C118" s="34">
        <f t="shared" ref="C118:J118" si="99">C119+C120</f>
        <v>4500.1779999999999</v>
      </c>
      <c r="D118" s="34">
        <f t="shared" si="99"/>
        <v>668.7</v>
      </c>
      <c r="E118" s="34">
        <f t="shared" si="99"/>
        <v>667.6</v>
      </c>
      <c r="F118" s="34">
        <f t="shared" si="99"/>
        <v>443.47800000000001</v>
      </c>
      <c r="G118" s="34">
        <f t="shared" si="99"/>
        <v>920.4</v>
      </c>
      <c r="H118" s="34">
        <f t="shared" si="99"/>
        <v>600</v>
      </c>
      <c r="I118" s="34">
        <f t="shared" si="99"/>
        <v>600</v>
      </c>
      <c r="J118" s="34">
        <f t="shared" si="99"/>
        <v>600</v>
      </c>
      <c r="K118" s="10">
        <v>61</v>
      </c>
    </row>
    <row r="119" spans="1:11" ht="20.25" x14ac:dyDescent="0.3">
      <c r="A119" s="10">
        <f t="shared" si="97"/>
        <v>113</v>
      </c>
      <c r="B119" s="7" t="s">
        <v>14</v>
      </c>
      <c r="C119" s="8">
        <f>D119+E119+F119+G119+H119+I119+J119</f>
        <v>878.07899999999995</v>
      </c>
      <c r="D119" s="36">
        <f>63+210</f>
        <v>273</v>
      </c>
      <c r="E119" s="36">
        <v>167.6</v>
      </c>
      <c r="F119" s="36">
        <v>117.07899999999999</v>
      </c>
      <c r="G119" s="36">
        <v>320.39999999999998</v>
      </c>
      <c r="H119" s="36">
        <v>0</v>
      </c>
      <c r="I119" s="36">
        <v>0</v>
      </c>
      <c r="J119" s="36">
        <v>0</v>
      </c>
      <c r="K119" s="6" t="s">
        <v>34</v>
      </c>
    </row>
    <row r="120" spans="1:11" ht="20.25" x14ac:dyDescent="0.3">
      <c r="A120" s="10">
        <f t="shared" si="97"/>
        <v>114</v>
      </c>
      <c r="B120" s="27" t="s">
        <v>21</v>
      </c>
      <c r="C120" s="8">
        <f>D120+E120+F120+G120+H120+I120+J120</f>
        <v>3622.0990000000002</v>
      </c>
      <c r="D120" s="37">
        <f>122.7+63+210</f>
        <v>395.7</v>
      </c>
      <c r="E120" s="37">
        <v>500</v>
      </c>
      <c r="F120" s="37">
        <f>209.32+117.079</f>
        <v>326.399</v>
      </c>
      <c r="G120" s="37">
        <f>386.4+213.6</f>
        <v>600</v>
      </c>
      <c r="H120" s="37">
        <v>600</v>
      </c>
      <c r="I120" s="37">
        <v>600</v>
      </c>
      <c r="J120" s="37">
        <v>600</v>
      </c>
      <c r="K120" s="10" t="s">
        <v>34</v>
      </c>
    </row>
    <row r="121" spans="1:11" ht="84.75" customHeight="1" x14ac:dyDescent="0.3">
      <c r="A121" s="10">
        <f t="shared" si="97"/>
        <v>115</v>
      </c>
      <c r="B121" s="7" t="s">
        <v>103</v>
      </c>
      <c r="C121" s="34">
        <f t="shared" ref="C121:J121" si="100">C122</f>
        <v>2600</v>
      </c>
      <c r="D121" s="11">
        <f t="shared" si="100"/>
        <v>600</v>
      </c>
      <c r="E121" s="11">
        <f t="shared" si="100"/>
        <v>600</v>
      </c>
      <c r="F121" s="11">
        <f t="shared" si="100"/>
        <v>0</v>
      </c>
      <c r="G121" s="11">
        <f t="shared" si="100"/>
        <v>700</v>
      </c>
      <c r="H121" s="11">
        <f t="shared" si="100"/>
        <v>0</v>
      </c>
      <c r="I121" s="11">
        <f t="shared" si="100"/>
        <v>0</v>
      </c>
      <c r="J121" s="11">
        <f t="shared" si="100"/>
        <v>700</v>
      </c>
      <c r="K121" s="10" t="s">
        <v>97</v>
      </c>
    </row>
    <row r="122" spans="1:11" ht="20.25" x14ac:dyDescent="0.3">
      <c r="A122" s="10">
        <f t="shared" si="97"/>
        <v>116</v>
      </c>
      <c r="B122" s="7" t="s">
        <v>3</v>
      </c>
      <c r="C122" s="8">
        <f>D122+E122+F122+G122+H122+I122+J122</f>
        <v>2600</v>
      </c>
      <c r="D122" s="11">
        <v>600</v>
      </c>
      <c r="E122" s="11">
        <v>600</v>
      </c>
      <c r="F122" s="11">
        <v>0</v>
      </c>
      <c r="G122" s="11">
        <v>700</v>
      </c>
      <c r="H122" s="11">
        <v>0</v>
      </c>
      <c r="I122" s="11">
        <v>0</v>
      </c>
      <c r="J122" s="11">
        <v>700</v>
      </c>
      <c r="K122" s="10" t="s">
        <v>34</v>
      </c>
    </row>
    <row r="123" spans="1:11" ht="44.25" customHeight="1" x14ac:dyDescent="0.3">
      <c r="A123" s="10">
        <f t="shared" si="97"/>
        <v>117</v>
      </c>
      <c r="B123" s="7" t="s">
        <v>43</v>
      </c>
      <c r="C123" s="9">
        <f>C125+C124</f>
        <v>81125.840000000011</v>
      </c>
      <c r="D123" s="9">
        <f>D124+D125</f>
        <v>6672.3</v>
      </c>
      <c r="E123" s="9">
        <f t="shared" ref="E123:J123" si="101">E124+E125</f>
        <v>11756.09</v>
      </c>
      <c r="F123" s="9">
        <f t="shared" si="101"/>
        <v>11555.934999999999</v>
      </c>
      <c r="G123" s="9">
        <f t="shared" si="101"/>
        <v>14363.165999999999</v>
      </c>
      <c r="H123" s="9">
        <f t="shared" si="101"/>
        <v>12485.557000000001</v>
      </c>
      <c r="I123" s="9">
        <f t="shared" si="101"/>
        <v>12983.691999999999</v>
      </c>
      <c r="J123" s="9">
        <f t="shared" si="101"/>
        <v>11309.1</v>
      </c>
      <c r="K123" s="15" t="s">
        <v>96</v>
      </c>
    </row>
    <row r="124" spans="1:11" ht="24" customHeight="1" x14ac:dyDescent="0.3">
      <c r="A124" s="10">
        <f t="shared" si="97"/>
        <v>118</v>
      </c>
      <c r="B124" s="7" t="s">
        <v>14</v>
      </c>
      <c r="C124" s="8">
        <f>D124+E124+F124+G124+H124+I124+J124</f>
        <v>201.6</v>
      </c>
      <c r="D124" s="9">
        <f>54.3+20</f>
        <v>74.3</v>
      </c>
      <c r="E124" s="9">
        <v>0</v>
      </c>
      <c r="F124" s="9">
        <v>0</v>
      </c>
      <c r="G124" s="9">
        <v>127.3</v>
      </c>
      <c r="H124" s="9">
        <v>0</v>
      </c>
      <c r="I124" s="9">
        <v>0</v>
      </c>
      <c r="J124" s="9">
        <v>0</v>
      </c>
      <c r="K124" s="10" t="s">
        <v>34</v>
      </c>
    </row>
    <row r="125" spans="1:11" ht="20.25" x14ac:dyDescent="0.3">
      <c r="A125" s="10">
        <f t="shared" si="97"/>
        <v>119</v>
      </c>
      <c r="B125" s="7" t="s">
        <v>21</v>
      </c>
      <c r="C125" s="8">
        <f>D125+E125+F125+G125+H125+I125+J125</f>
        <v>80924.240000000005</v>
      </c>
      <c r="D125" s="8">
        <f>6523.7+54.3+20</f>
        <v>6598</v>
      </c>
      <c r="E125" s="8">
        <v>11756.09</v>
      </c>
      <c r="F125" s="8">
        <v>11555.934999999999</v>
      </c>
      <c r="G125" s="8">
        <f>14151+84.866</f>
        <v>14235.866</v>
      </c>
      <c r="H125" s="8">
        <v>12485.557000000001</v>
      </c>
      <c r="I125" s="8">
        <v>12983.691999999999</v>
      </c>
      <c r="J125" s="8">
        <v>11309.1</v>
      </c>
      <c r="K125" s="10" t="s">
        <v>34</v>
      </c>
    </row>
    <row r="126" spans="1:11" ht="103.5" customHeight="1" x14ac:dyDescent="0.3">
      <c r="A126" s="10">
        <f t="shared" si="97"/>
        <v>120</v>
      </c>
      <c r="B126" s="7" t="s">
        <v>52</v>
      </c>
      <c r="C126" s="8">
        <f>C127+C128</f>
        <v>240</v>
      </c>
      <c r="D126" s="8">
        <f>D127+D128</f>
        <v>240</v>
      </c>
      <c r="E126" s="8">
        <f t="shared" ref="E126:J126" si="102">E127+E128</f>
        <v>0</v>
      </c>
      <c r="F126" s="8">
        <f t="shared" si="102"/>
        <v>0</v>
      </c>
      <c r="G126" s="8">
        <f t="shared" si="102"/>
        <v>0</v>
      </c>
      <c r="H126" s="8">
        <f t="shared" si="102"/>
        <v>0</v>
      </c>
      <c r="I126" s="8">
        <f t="shared" si="102"/>
        <v>0</v>
      </c>
      <c r="J126" s="8">
        <f t="shared" si="102"/>
        <v>0</v>
      </c>
      <c r="K126" s="10" t="s">
        <v>34</v>
      </c>
    </row>
    <row r="127" spans="1:11" ht="21.75" customHeight="1" x14ac:dyDescent="0.3">
      <c r="A127" s="10">
        <f t="shared" si="97"/>
        <v>121</v>
      </c>
      <c r="B127" s="7" t="s">
        <v>14</v>
      </c>
      <c r="C127" s="8">
        <f>D127+E127+F127+G127+H127+I127+J127</f>
        <v>40</v>
      </c>
      <c r="D127" s="8">
        <v>40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0" t="s">
        <v>34</v>
      </c>
    </row>
    <row r="128" spans="1:11" ht="20.25" x14ac:dyDescent="0.3">
      <c r="A128" s="10">
        <f t="shared" si="97"/>
        <v>122</v>
      </c>
      <c r="B128" s="7" t="s">
        <v>3</v>
      </c>
      <c r="C128" s="8">
        <f>D128+E128+F128+G128+H128+I128+J128</f>
        <v>200</v>
      </c>
      <c r="D128" s="8">
        <f>160+40</f>
        <v>200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0" t="s">
        <v>34</v>
      </c>
    </row>
    <row r="129" spans="1:11" ht="60.75" x14ac:dyDescent="0.3">
      <c r="A129" s="10">
        <f t="shared" si="97"/>
        <v>123</v>
      </c>
      <c r="B129" s="7" t="s">
        <v>86</v>
      </c>
      <c r="C129" s="38">
        <f>C130</f>
        <v>200</v>
      </c>
      <c r="D129" s="8">
        <f>D130</f>
        <v>50</v>
      </c>
      <c r="E129" s="8">
        <f t="shared" ref="E129:J129" si="103">E130</f>
        <v>50</v>
      </c>
      <c r="F129" s="8">
        <f t="shared" si="103"/>
        <v>50</v>
      </c>
      <c r="G129" s="8">
        <f t="shared" si="103"/>
        <v>50</v>
      </c>
      <c r="H129" s="8">
        <f t="shared" si="103"/>
        <v>0</v>
      </c>
      <c r="I129" s="8">
        <f t="shared" si="103"/>
        <v>0</v>
      </c>
      <c r="J129" s="8">
        <f t="shared" si="103"/>
        <v>0</v>
      </c>
      <c r="K129" s="10">
        <v>55</v>
      </c>
    </row>
    <row r="130" spans="1:11" ht="20.25" x14ac:dyDescent="0.3">
      <c r="A130" s="10">
        <f t="shared" si="97"/>
        <v>124</v>
      </c>
      <c r="B130" s="7" t="s">
        <v>3</v>
      </c>
      <c r="C130" s="8">
        <f>D130+E130+F130+G130+H130+I130+J130</f>
        <v>200</v>
      </c>
      <c r="D130" s="8">
        <v>50</v>
      </c>
      <c r="E130" s="8">
        <v>50</v>
      </c>
      <c r="F130" s="8">
        <v>50</v>
      </c>
      <c r="G130" s="8">
        <v>50</v>
      </c>
      <c r="H130" s="8">
        <v>0</v>
      </c>
      <c r="I130" s="8">
        <v>0</v>
      </c>
      <c r="J130" s="8">
        <v>0</v>
      </c>
      <c r="K130" s="10" t="s">
        <v>34</v>
      </c>
    </row>
    <row r="131" spans="1:11" ht="61.5" customHeight="1" x14ac:dyDescent="0.3">
      <c r="A131" s="10">
        <f t="shared" si="97"/>
        <v>125</v>
      </c>
      <c r="B131" s="60" t="s">
        <v>80</v>
      </c>
      <c r="C131" s="60"/>
      <c r="D131" s="60"/>
      <c r="E131" s="60"/>
      <c r="F131" s="60"/>
      <c r="G131" s="60"/>
      <c r="H131" s="60"/>
      <c r="I131" s="60"/>
      <c r="J131" s="60"/>
      <c r="K131" s="60"/>
    </row>
    <row r="132" spans="1:11" ht="20.25" x14ac:dyDescent="0.3">
      <c r="A132" s="10">
        <f t="shared" si="97"/>
        <v>126</v>
      </c>
      <c r="B132" s="7" t="s">
        <v>4</v>
      </c>
      <c r="C132" s="8">
        <f>C134+C135</f>
        <v>98566.615000000005</v>
      </c>
      <c r="D132" s="8">
        <f t="shared" ref="D132:H132" si="104">D135</f>
        <v>14291.72</v>
      </c>
      <c r="E132" s="8">
        <f t="shared" si="104"/>
        <v>14903.87</v>
      </c>
      <c r="F132" s="8">
        <f t="shared" si="104"/>
        <v>14056.349999999999</v>
      </c>
      <c r="G132" s="8">
        <f t="shared" si="104"/>
        <v>15053.632000000001</v>
      </c>
      <c r="H132" s="8">
        <f t="shared" si="104"/>
        <v>12903.014999999999</v>
      </c>
      <c r="I132" s="8">
        <f t="shared" ref="I132:J132" si="105">I135</f>
        <v>13245.428</v>
      </c>
      <c r="J132" s="8">
        <f t="shared" si="105"/>
        <v>14112.6</v>
      </c>
      <c r="K132" s="10" t="s">
        <v>34</v>
      </c>
    </row>
    <row r="133" spans="1:11" ht="20.25" x14ac:dyDescent="0.3">
      <c r="A133" s="10">
        <f t="shared" si="97"/>
        <v>127</v>
      </c>
      <c r="B133" s="7" t="s">
        <v>5</v>
      </c>
      <c r="C133" s="8"/>
      <c r="D133" s="8"/>
      <c r="E133" s="8"/>
      <c r="F133" s="8"/>
      <c r="G133" s="8"/>
      <c r="H133" s="8"/>
      <c r="I133" s="8"/>
      <c r="J133" s="8"/>
      <c r="K133" s="10" t="s">
        <v>34</v>
      </c>
    </row>
    <row r="134" spans="1:11" ht="20.25" x14ac:dyDescent="0.3">
      <c r="A134" s="10">
        <f t="shared" si="97"/>
        <v>128</v>
      </c>
      <c r="B134" s="7" t="s">
        <v>14</v>
      </c>
      <c r="C134" s="30">
        <f>D134+E134+F134+G134+H134</f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0" t="s">
        <v>34</v>
      </c>
    </row>
    <row r="135" spans="1:11" ht="20.25" x14ac:dyDescent="0.3">
      <c r="A135" s="10">
        <f t="shared" si="97"/>
        <v>129</v>
      </c>
      <c r="B135" s="7" t="s">
        <v>3</v>
      </c>
      <c r="C135" s="30">
        <f>D135+E135+F135+G135+H135+I135+J135</f>
        <v>98566.615000000005</v>
      </c>
      <c r="D135" s="8">
        <f>D139</f>
        <v>14291.72</v>
      </c>
      <c r="E135" s="8">
        <f t="shared" ref="E135:H135" si="106">E139</f>
        <v>14903.87</v>
      </c>
      <c r="F135" s="8">
        <f t="shared" si="106"/>
        <v>14056.349999999999</v>
      </c>
      <c r="G135" s="8">
        <f t="shared" si="106"/>
        <v>15053.632000000001</v>
      </c>
      <c r="H135" s="8">
        <f t="shared" si="106"/>
        <v>12903.014999999999</v>
      </c>
      <c r="I135" s="8">
        <f t="shared" ref="I135:J135" si="107">I139</f>
        <v>13245.428</v>
      </c>
      <c r="J135" s="8">
        <f t="shared" si="107"/>
        <v>14112.6</v>
      </c>
      <c r="K135" s="10" t="s">
        <v>34</v>
      </c>
    </row>
    <row r="136" spans="1:11" ht="20.25" x14ac:dyDescent="0.3">
      <c r="A136" s="10">
        <f t="shared" si="97"/>
        <v>130</v>
      </c>
      <c r="B136" s="73" t="s">
        <v>12</v>
      </c>
      <c r="C136" s="74"/>
      <c r="D136" s="74"/>
      <c r="E136" s="74"/>
      <c r="F136" s="74"/>
      <c r="G136" s="74"/>
      <c r="H136" s="74"/>
      <c r="I136" s="74"/>
      <c r="J136" s="74"/>
      <c r="K136" s="75"/>
    </row>
    <row r="137" spans="1:11" ht="40.5" x14ac:dyDescent="0.3">
      <c r="A137" s="10">
        <f t="shared" si="97"/>
        <v>131</v>
      </c>
      <c r="B137" s="7" t="s">
        <v>13</v>
      </c>
      <c r="C137" s="8">
        <f>C139</f>
        <v>98566.615000000005</v>
      </c>
      <c r="D137" s="8">
        <f t="shared" ref="D137:H137" si="108">D139</f>
        <v>14291.72</v>
      </c>
      <c r="E137" s="8">
        <f t="shared" si="108"/>
        <v>14903.87</v>
      </c>
      <c r="F137" s="8">
        <f t="shared" si="108"/>
        <v>14056.349999999999</v>
      </c>
      <c r="G137" s="8">
        <f t="shared" si="108"/>
        <v>15053.632000000001</v>
      </c>
      <c r="H137" s="8">
        <f t="shared" si="108"/>
        <v>12903.014999999999</v>
      </c>
      <c r="I137" s="8">
        <f t="shared" ref="I137:J137" si="109">I139</f>
        <v>13245.428</v>
      </c>
      <c r="J137" s="8">
        <f t="shared" si="109"/>
        <v>14112.6</v>
      </c>
      <c r="K137" s="10" t="s">
        <v>34</v>
      </c>
    </row>
    <row r="138" spans="1:11" ht="20.25" x14ac:dyDescent="0.3">
      <c r="A138" s="10">
        <f t="shared" si="97"/>
        <v>132</v>
      </c>
      <c r="B138" s="7" t="s">
        <v>8</v>
      </c>
      <c r="C138" s="8"/>
      <c r="D138" s="8"/>
      <c r="E138" s="8"/>
      <c r="F138" s="8"/>
      <c r="G138" s="8"/>
      <c r="H138" s="8"/>
      <c r="I138" s="8"/>
      <c r="J138" s="8"/>
      <c r="K138" s="10" t="s">
        <v>34</v>
      </c>
    </row>
    <row r="139" spans="1:11" ht="20.25" x14ac:dyDescent="0.3">
      <c r="A139" s="10">
        <f t="shared" si="97"/>
        <v>133</v>
      </c>
      <c r="B139" s="7" t="s">
        <v>3</v>
      </c>
      <c r="C139" s="30">
        <f>D139+E139+F139+G139+H139+I139+J139</f>
        <v>98566.615000000005</v>
      </c>
      <c r="D139" s="8">
        <f>D141+D143+D145+D147</f>
        <v>14291.72</v>
      </c>
      <c r="E139" s="8">
        <f t="shared" ref="E139:H139" si="110">E141+E143+E145+E147</f>
        <v>14903.87</v>
      </c>
      <c r="F139" s="8">
        <f t="shared" si="110"/>
        <v>14056.349999999999</v>
      </c>
      <c r="G139" s="8">
        <f t="shared" si="110"/>
        <v>15053.632000000001</v>
      </c>
      <c r="H139" s="8">
        <f t="shared" si="110"/>
        <v>12903.014999999999</v>
      </c>
      <c r="I139" s="8">
        <f t="shared" ref="I139:J139" si="111">I141+I143+I145+I147</f>
        <v>13245.428</v>
      </c>
      <c r="J139" s="8">
        <f t="shared" si="111"/>
        <v>14112.6</v>
      </c>
      <c r="K139" s="10" t="s">
        <v>34</v>
      </c>
    </row>
    <row r="140" spans="1:11" ht="122.25" customHeight="1" x14ac:dyDescent="0.3">
      <c r="A140" s="10">
        <f t="shared" si="97"/>
        <v>134</v>
      </c>
      <c r="B140" s="7" t="s">
        <v>22</v>
      </c>
      <c r="C140" s="8">
        <f>C141</f>
        <v>1661.3209999999997</v>
      </c>
      <c r="D140" s="8">
        <f t="shared" ref="D140:J140" si="112">D141</f>
        <v>138.07</v>
      </c>
      <c r="E140" s="8">
        <f t="shared" si="112"/>
        <v>443.19</v>
      </c>
      <c r="F140" s="8">
        <f t="shared" si="112"/>
        <v>214.3</v>
      </c>
      <c r="G140" s="8">
        <f t="shared" si="112"/>
        <v>249.20500000000001</v>
      </c>
      <c r="H140" s="8">
        <f t="shared" si="112"/>
        <v>196.512</v>
      </c>
      <c r="I140" s="8">
        <f t="shared" si="112"/>
        <v>196.94399999999999</v>
      </c>
      <c r="J140" s="8">
        <f t="shared" si="112"/>
        <v>223.1</v>
      </c>
      <c r="K140" s="10">
        <v>67.680000000000007</v>
      </c>
    </row>
    <row r="141" spans="1:11" ht="20.25" x14ac:dyDescent="0.3">
      <c r="A141" s="10">
        <f t="shared" si="97"/>
        <v>135</v>
      </c>
      <c r="B141" s="7" t="s">
        <v>20</v>
      </c>
      <c r="C141" s="8">
        <f>D141+E141+F141+G141+H141+I141+J141</f>
        <v>1661.3209999999997</v>
      </c>
      <c r="D141" s="8">
        <v>138.07</v>
      </c>
      <c r="E141" s="8">
        <v>443.19</v>
      </c>
      <c r="F141" s="8">
        <v>214.3</v>
      </c>
      <c r="G141" s="8">
        <v>249.20500000000001</v>
      </c>
      <c r="H141" s="8">
        <v>196.512</v>
      </c>
      <c r="I141" s="8">
        <v>196.94399999999999</v>
      </c>
      <c r="J141" s="8">
        <v>223.1</v>
      </c>
      <c r="K141" s="10" t="s">
        <v>34</v>
      </c>
    </row>
    <row r="142" spans="1:11" ht="88.5" customHeight="1" x14ac:dyDescent="0.3">
      <c r="A142" s="10">
        <f t="shared" si="97"/>
        <v>136</v>
      </c>
      <c r="B142" s="7" t="s">
        <v>35</v>
      </c>
      <c r="C142" s="8">
        <f>C143</f>
        <v>28314.314599999998</v>
      </c>
      <c r="D142" s="8">
        <f>D143</f>
        <v>5055.8500000000004</v>
      </c>
      <c r="E142" s="8">
        <f t="shared" ref="E142:J142" si="113">E143</f>
        <v>5031.8900000000003</v>
      </c>
      <c r="F142" s="8">
        <f t="shared" si="113"/>
        <v>3858.384</v>
      </c>
      <c r="G142" s="8">
        <f t="shared" si="113"/>
        <v>5008.0065999999997</v>
      </c>
      <c r="H142" s="8">
        <f t="shared" si="113"/>
        <v>2728.5120000000002</v>
      </c>
      <c r="I142" s="8">
        <f t="shared" si="113"/>
        <v>2752.172</v>
      </c>
      <c r="J142" s="8">
        <f t="shared" si="113"/>
        <v>3879.5</v>
      </c>
      <c r="K142" s="10" t="s">
        <v>65</v>
      </c>
    </row>
    <row r="143" spans="1:11" ht="20.25" x14ac:dyDescent="0.3">
      <c r="A143" s="10">
        <f t="shared" si="97"/>
        <v>137</v>
      </c>
      <c r="B143" s="7" t="s">
        <v>20</v>
      </c>
      <c r="C143" s="8">
        <f>D143+E143+F143+G143+H143+I143+J143</f>
        <v>28314.314599999998</v>
      </c>
      <c r="D143" s="8">
        <v>5055.8500000000004</v>
      </c>
      <c r="E143" s="8">
        <v>5031.8900000000003</v>
      </c>
      <c r="F143" s="8">
        <v>3858.384</v>
      </c>
      <c r="G143" s="8">
        <v>5008.0065999999997</v>
      </c>
      <c r="H143" s="8">
        <v>2728.5120000000002</v>
      </c>
      <c r="I143" s="8">
        <v>2752.172</v>
      </c>
      <c r="J143" s="8">
        <v>3879.5</v>
      </c>
      <c r="K143" s="10" t="s">
        <v>34</v>
      </c>
    </row>
    <row r="144" spans="1:11" ht="122.25" customHeight="1" x14ac:dyDescent="0.3">
      <c r="A144" s="10">
        <f t="shared" si="97"/>
        <v>138</v>
      </c>
      <c r="B144" s="7" t="s">
        <v>81</v>
      </c>
      <c r="C144" s="8">
        <f>C145</f>
        <v>66880.979400000011</v>
      </c>
      <c r="D144" s="8">
        <f t="shared" ref="D144:J144" si="114">D145</f>
        <v>8777.7999999999993</v>
      </c>
      <c r="E144" s="8">
        <f t="shared" si="114"/>
        <v>9228.7900000000009</v>
      </c>
      <c r="F144" s="8">
        <f t="shared" si="114"/>
        <v>9783.6659999999993</v>
      </c>
      <c r="G144" s="8">
        <f t="shared" si="114"/>
        <v>9526.4204000000009</v>
      </c>
      <c r="H144" s="8">
        <f t="shared" si="114"/>
        <v>9717.991</v>
      </c>
      <c r="I144" s="8">
        <f t="shared" si="114"/>
        <v>10036.312</v>
      </c>
      <c r="J144" s="8">
        <f t="shared" si="114"/>
        <v>9810</v>
      </c>
      <c r="K144" s="10">
        <v>76</v>
      </c>
    </row>
    <row r="145" spans="1:11" ht="20.25" x14ac:dyDescent="0.3">
      <c r="A145" s="10">
        <f t="shared" si="97"/>
        <v>139</v>
      </c>
      <c r="B145" s="7" t="s">
        <v>21</v>
      </c>
      <c r="C145" s="8">
        <f>D145+E145+F145+G145+H145+I145+J145</f>
        <v>66880.979400000011</v>
      </c>
      <c r="D145" s="8">
        <v>8777.7999999999993</v>
      </c>
      <c r="E145" s="8">
        <v>9228.7900000000009</v>
      </c>
      <c r="F145" s="8">
        <v>9783.6659999999993</v>
      </c>
      <c r="G145" s="8">
        <v>9526.4204000000009</v>
      </c>
      <c r="H145" s="8">
        <v>9717.991</v>
      </c>
      <c r="I145" s="8">
        <v>10036.312</v>
      </c>
      <c r="J145" s="8">
        <v>9810</v>
      </c>
      <c r="K145" s="10" t="s">
        <v>34</v>
      </c>
    </row>
    <row r="146" spans="1:11" ht="101.25" customHeight="1" x14ac:dyDescent="0.3">
      <c r="A146" s="10">
        <f t="shared" si="97"/>
        <v>140</v>
      </c>
      <c r="B146" s="7" t="s">
        <v>53</v>
      </c>
      <c r="C146" s="8">
        <f>C147</f>
        <v>1710</v>
      </c>
      <c r="D146" s="8">
        <f t="shared" ref="D146:J146" si="115">D147</f>
        <v>320</v>
      </c>
      <c r="E146" s="8">
        <f t="shared" si="115"/>
        <v>200</v>
      </c>
      <c r="F146" s="8">
        <f t="shared" si="115"/>
        <v>200</v>
      </c>
      <c r="G146" s="8">
        <f t="shared" si="115"/>
        <v>270</v>
      </c>
      <c r="H146" s="8">
        <f t="shared" si="115"/>
        <v>260</v>
      </c>
      <c r="I146" s="8">
        <f t="shared" si="115"/>
        <v>260</v>
      </c>
      <c r="J146" s="8">
        <f t="shared" si="115"/>
        <v>200</v>
      </c>
      <c r="K146" s="10" t="s">
        <v>66</v>
      </c>
    </row>
    <row r="147" spans="1:11" ht="20.25" x14ac:dyDescent="0.3">
      <c r="A147" s="10">
        <f t="shared" si="97"/>
        <v>141</v>
      </c>
      <c r="B147" s="7" t="s">
        <v>20</v>
      </c>
      <c r="C147" s="8">
        <f>D147+E147+F147+G147+H147+I147+J147</f>
        <v>1710</v>
      </c>
      <c r="D147" s="8">
        <v>320</v>
      </c>
      <c r="E147" s="8">
        <v>200</v>
      </c>
      <c r="F147" s="8">
        <v>200</v>
      </c>
      <c r="G147" s="8">
        <v>270</v>
      </c>
      <c r="H147" s="8">
        <v>260</v>
      </c>
      <c r="I147" s="8">
        <v>260</v>
      </c>
      <c r="J147" s="8">
        <v>200</v>
      </c>
      <c r="K147" s="10" t="s">
        <v>34</v>
      </c>
    </row>
    <row r="148" spans="1:11" ht="24" customHeight="1" x14ac:dyDescent="0.3">
      <c r="A148" s="10">
        <f t="shared" si="97"/>
        <v>142</v>
      </c>
      <c r="B148" s="76" t="s">
        <v>59</v>
      </c>
      <c r="C148" s="77"/>
      <c r="D148" s="77"/>
      <c r="E148" s="77"/>
      <c r="F148" s="77"/>
      <c r="G148" s="77"/>
      <c r="H148" s="77"/>
      <c r="I148" s="77"/>
      <c r="J148" s="77"/>
      <c r="K148" s="78"/>
    </row>
    <row r="149" spans="1:11" ht="20.25" x14ac:dyDescent="0.3">
      <c r="A149" s="10">
        <f t="shared" si="97"/>
        <v>143</v>
      </c>
      <c r="B149" s="39" t="s">
        <v>15</v>
      </c>
      <c r="C149" s="43">
        <f>C150+C151</f>
        <v>17510.106</v>
      </c>
      <c r="D149" s="43">
        <f t="shared" ref="D149:H149" si="116">D150+D151</f>
        <v>2680.6000000000004</v>
      </c>
      <c r="E149" s="43">
        <f t="shared" si="116"/>
        <v>4682.6499999999996</v>
      </c>
      <c r="F149" s="43">
        <f t="shared" si="116"/>
        <v>2690</v>
      </c>
      <c r="G149" s="43">
        <f t="shared" si="116"/>
        <v>4708.8559999999998</v>
      </c>
      <c r="H149" s="43">
        <f t="shared" si="116"/>
        <v>0</v>
      </c>
      <c r="I149" s="43">
        <f t="shared" ref="I149:J149" si="117">I150+I151</f>
        <v>0</v>
      </c>
      <c r="J149" s="43">
        <f t="shared" si="117"/>
        <v>2748</v>
      </c>
      <c r="K149" s="40" t="s">
        <v>34</v>
      </c>
    </row>
    <row r="150" spans="1:11" ht="20.25" x14ac:dyDescent="0.3">
      <c r="A150" s="10">
        <f t="shared" si="97"/>
        <v>144</v>
      </c>
      <c r="B150" s="7" t="s">
        <v>2</v>
      </c>
      <c r="C150" s="8">
        <f>D150+E150+F150+G150+H150</f>
        <v>3146.5</v>
      </c>
      <c r="D150" s="8">
        <f>D154</f>
        <v>1166.7</v>
      </c>
      <c r="E150" s="8">
        <f t="shared" ref="E150:H150" si="118">E154</f>
        <v>0</v>
      </c>
      <c r="F150" s="8">
        <f t="shared" si="118"/>
        <v>0</v>
      </c>
      <c r="G150" s="8">
        <f>G154</f>
        <v>1979.8</v>
      </c>
      <c r="H150" s="8">
        <f t="shared" si="118"/>
        <v>0</v>
      </c>
      <c r="I150" s="8">
        <f t="shared" ref="I150:J150" si="119">I154</f>
        <v>0</v>
      </c>
      <c r="J150" s="8">
        <f t="shared" si="119"/>
        <v>0</v>
      </c>
      <c r="K150" s="10" t="s">
        <v>34</v>
      </c>
    </row>
    <row r="151" spans="1:11" ht="20.25" x14ac:dyDescent="0.3">
      <c r="A151" s="10">
        <f t="shared" si="97"/>
        <v>145</v>
      </c>
      <c r="B151" s="7" t="s">
        <v>3</v>
      </c>
      <c r="C151" s="8">
        <f>D151+E151+F151+G151+H151+I151+J151</f>
        <v>14363.606</v>
      </c>
      <c r="D151" s="8">
        <f>D155</f>
        <v>1513.9</v>
      </c>
      <c r="E151" s="8">
        <f t="shared" ref="E151:H151" si="120">E155</f>
        <v>4682.6499999999996</v>
      </c>
      <c r="F151" s="8">
        <f t="shared" si="120"/>
        <v>2690</v>
      </c>
      <c r="G151" s="8">
        <f t="shared" si="120"/>
        <v>2729.056</v>
      </c>
      <c r="H151" s="8">
        <f t="shared" si="120"/>
        <v>0</v>
      </c>
      <c r="I151" s="8">
        <f t="shared" ref="I151:J151" si="121">I155</f>
        <v>0</v>
      </c>
      <c r="J151" s="8">
        <f t="shared" si="121"/>
        <v>2748</v>
      </c>
      <c r="K151" s="10" t="s">
        <v>34</v>
      </c>
    </row>
    <row r="152" spans="1:11" ht="20.25" x14ac:dyDescent="0.3">
      <c r="A152" s="10">
        <f t="shared" si="97"/>
        <v>146</v>
      </c>
      <c r="B152" s="61" t="s">
        <v>16</v>
      </c>
      <c r="C152" s="62"/>
      <c r="D152" s="62"/>
      <c r="E152" s="62"/>
      <c r="F152" s="62"/>
      <c r="G152" s="62"/>
      <c r="H152" s="62"/>
      <c r="I152" s="62"/>
      <c r="J152" s="62"/>
      <c r="K152" s="63"/>
    </row>
    <row r="153" spans="1:11" ht="39" customHeight="1" x14ac:dyDescent="0.3">
      <c r="A153" s="10">
        <f t="shared" si="97"/>
        <v>147</v>
      </c>
      <c r="B153" s="7" t="s">
        <v>17</v>
      </c>
      <c r="C153" s="8">
        <f>C154+C155</f>
        <v>17510.106</v>
      </c>
      <c r="D153" s="8">
        <f t="shared" ref="D153:H153" si="122">D154+D155</f>
        <v>2680.6000000000004</v>
      </c>
      <c r="E153" s="8">
        <f t="shared" si="122"/>
        <v>4682.6499999999996</v>
      </c>
      <c r="F153" s="8">
        <f t="shared" si="122"/>
        <v>2690</v>
      </c>
      <c r="G153" s="8">
        <f t="shared" si="122"/>
        <v>4708.8559999999998</v>
      </c>
      <c r="H153" s="8">
        <f t="shared" si="122"/>
        <v>0</v>
      </c>
      <c r="I153" s="8">
        <f t="shared" ref="I153:J153" si="123">I154+I155</f>
        <v>0</v>
      </c>
      <c r="J153" s="8">
        <f t="shared" si="123"/>
        <v>2748</v>
      </c>
      <c r="K153" s="40" t="s">
        <v>34</v>
      </c>
    </row>
    <row r="154" spans="1:11" ht="20.25" x14ac:dyDescent="0.3">
      <c r="A154" s="10">
        <f t="shared" si="97"/>
        <v>148</v>
      </c>
      <c r="B154" s="7" t="s">
        <v>2</v>
      </c>
      <c r="C154" s="8">
        <f>D154+E154+F154+G154+H154+I154+J154</f>
        <v>3146.5</v>
      </c>
      <c r="D154" s="8">
        <f>D160</f>
        <v>1166.7</v>
      </c>
      <c r="E154" s="8">
        <f t="shared" ref="E154:F154" si="124">E160</f>
        <v>0</v>
      </c>
      <c r="F154" s="8">
        <f t="shared" si="124"/>
        <v>0</v>
      </c>
      <c r="G154" s="8">
        <f>G160+G157+G169</f>
        <v>1979.8</v>
      </c>
      <c r="H154" s="8">
        <f t="shared" ref="H154:J154" si="125">H160+H157+H169</f>
        <v>0</v>
      </c>
      <c r="I154" s="8">
        <f t="shared" si="125"/>
        <v>0</v>
      </c>
      <c r="J154" s="8">
        <f t="shared" si="125"/>
        <v>0</v>
      </c>
      <c r="K154" s="10" t="s">
        <v>34</v>
      </c>
    </row>
    <row r="155" spans="1:11" ht="20.25" x14ac:dyDescent="0.3">
      <c r="A155" s="10">
        <f t="shared" si="97"/>
        <v>149</v>
      </c>
      <c r="B155" s="7" t="s">
        <v>3</v>
      </c>
      <c r="C155" s="8">
        <f>D155+E155+F155+G155+H155+I155+J155</f>
        <v>14363.606</v>
      </c>
      <c r="D155" s="8">
        <f t="shared" ref="D155:J155" si="126">D158+D161+D163+D165+D167+D170+D172</f>
        <v>1513.9</v>
      </c>
      <c r="E155" s="8">
        <f t="shared" si="126"/>
        <v>4682.6499999999996</v>
      </c>
      <c r="F155" s="8">
        <f t="shared" si="126"/>
        <v>2690</v>
      </c>
      <c r="G155" s="8">
        <f t="shared" si="126"/>
        <v>2729.056</v>
      </c>
      <c r="H155" s="8">
        <f t="shared" si="126"/>
        <v>0</v>
      </c>
      <c r="I155" s="8">
        <f t="shared" si="126"/>
        <v>0</v>
      </c>
      <c r="J155" s="8">
        <f t="shared" si="126"/>
        <v>2748</v>
      </c>
      <c r="K155" s="10" t="s">
        <v>34</v>
      </c>
    </row>
    <row r="156" spans="1:11" ht="106.5" customHeight="1" x14ac:dyDescent="0.3">
      <c r="A156" s="58">
        <f t="shared" si="97"/>
        <v>150</v>
      </c>
      <c r="B156" s="7" t="s">
        <v>33</v>
      </c>
      <c r="C156" s="8">
        <f>C157+C158</f>
        <v>3300</v>
      </c>
      <c r="D156" s="8">
        <f t="shared" ref="D156:F156" si="127">D158</f>
        <v>500</v>
      </c>
      <c r="E156" s="8">
        <f t="shared" si="127"/>
        <v>1200</v>
      </c>
      <c r="F156" s="8">
        <f t="shared" si="127"/>
        <v>0</v>
      </c>
      <c r="G156" s="8">
        <f>G157+G158</f>
        <v>800</v>
      </c>
      <c r="H156" s="8">
        <f t="shared" ref="H156:J156" si="128">H157+H158</f>
        <v>0</v>
      </c>
      <c r="I156" s="8">
        <f t="shared" si="128"/>
        <v>0</v>
      </c>
      <c r="J156" s="8">
        <f t="shared" si="128"/>
        <v>800</v>
      </c>
      <c r="K156" s="40">
        <v>86</v>
      </c>
    </row>
    <row r="157" spans="1:11" ht="21.75" customHeight="1" x14ac:dyDescent="0.3">
      <c r="A157" s="58">
        <f>A156+1</f>
        <v>151</v>
      </c>
      <c r="B157" s="7" t="s">
        <v>105</v>
      </c>
      <c r="C157" s="8">
        <f>D157+E157+F157+G157+H157+I157+J157</f>
        <v>560</v>
      </c>
      <c r="D157" s="8">
        <v>0</v>
      </c>
      <c r="E157" s="8">
        <v>0</v>
      </c>
      <c r="F157" s="8">
        <v>0</v>
      </c>
      <c r="G157" s="8">
        <v>560</v>
      </c>
      <c r="H157" s="8">
        <v>0</v>
      </c>
      <c r="I157" s="8">
        <v>0</v>
      </c>
      <c r="J157" s="8">
        <v>0</v>
      </c>
      <c r="K157" s="42" t="s">
        <v>34</v>
      </c>
    </row>
    <row r="158" spans="1:11" ht="20.25" x14ac:dyDescent="0.3">
      <c r="A158" s="58">
        <f t="shared" ref="A158:A212" si="129">A157+1</f>
        <v>152</v>
      </c>
      <c r="B158" s="41" t="str">
        <f>B155</f>
        <v xml:space="preserve">Местный бюджет           </v>
      </c>
      <c r="C158" s="8">
        <f>D158+E158+F158+G158+H158+I158+J158</f>
        <v>2740</v>
      </c>
      <c r="D158" s="8">
        <v>500</v>
      </c>
      <c r="E158" s="8">
        <v>1200</v>
      </c>
      <c r="F158" s="8">
        <v>0</v>
      </c>
      <c r="G158" s="8">
        <f>240</f>
        <v>240</v>
      </c>
      <c r="H158" s="8">
        <v>0</v>
      </c>
      <c r="I158" s="8">
        <v>0</v>
      </c>
      <c r="J158" s="8">
        <v>800</v>
      </c>
      <c r="K158" s="10" t="s">
        <v>34</v>
      </c>
    </row>
    <row r="159" spans="1:11" ht="87" customHeight="1" x14ac:dyDescent="0.3">
      <c r="A159" s="58">
        <f t="shared" si="129"/>
        <v>153</v>
      </c>
      <c r="B159" s="7" t="s">
        <v>32</v>
      </c>
      <c r="C159" s="8">
        <f>C161+C160</f>
        <v>4364.25</v>
      </c>
      <c r="D159" s="8">
        <f>D161+D160</f>
        <v>1680.6</v>
      </c>
      <c r="E159" s="8">
        <f t="shared" ref="E159:J159" si="130">E161+E160</f>
        <v>1383.65</v>
      </c>
      <c r="F159" s="8">
        <f t="shared" si="130"/>
        <v>300</v>
      </c>
      <c r="G159" s="8">
        <f t="shared" si="130"/>
        <v>700</v>
      </c>
      <c r="H159" s="8">
        <f t="shared" si="130"/>
        <v>0</v>
      </c>
      <c r="I159" s="8">
        <f t="shared" si="130"/>
        <v>0</v>
      </c>
      <c r="J159" s="8">
        <f t="shared" si="130"/>
        <v>300</v>
      </c>
      <c r="K159" s="10" t="s">
        <v>63</v>
      </c>
    </row>
    <row r="160" spans="1:11" ht="24" customHeight="1" x14ac:dyDescent="0.3">
      <c r="A160" s="58">
        <f t="shared" si="129"/>
        <v>154</v>
      </c>
      <c r="B160" s="7" t="s">
        <v>14</v>
      </c>
      <c r="C160" s="8">
        <f>D160+E160+F160+G160+H160+I160+J160</f>
        <v>1866.7</v>
      </c>
      <c r="D160" s="8">
        <v>1166.7</v>
      </c>
      <c r="E160" s="8">
        <v>0</v>
      </c>
      <c r="F160" s="8">
        <v>0</v>
      </c>
      <c r="G160" s="8">
        <v>700</v>
      </c>
      <c r="H160" s="8">
        <v>0</v>
      </c>
      <c r="I160" s="8">
        <v>0</v>
      </c>
      <c r="J160" s="8">
        <v>0</v>
      </c>
      <c r="K160" s="10" t="s">
        <v>34</v>
      </c>
    </row>
    <row r="161" spans="1:12" ht="20.25" x14ac:dyDescent="0.3">
      <c r="A161" s="58">
        <f t="shared" si="129"/>
        <v>155</v>
      </c>
      <c r="B161" s="41" t="s">
        <v>21</v>
      </c>
      <c r="C161" s="8">
        <f>D161+E161+F161+G161+H161+I161+J161</f>
        <v>2497.5500000000002</v>
      </c>
      <c r="D161" s="8">
        <v>513.9</v>
      </c>
      <c r="E161" s="8">
        <v>1383.65</v>
      </c>
      <c r="F161" s="8">
        <v>300</v>
      </c>
      <c r="G161" s="8">
        <v>0</v>
      </c>
      <c r="H161" s="8">
        <v>0</v>
      </c>
      <c r="I161" s="8">
        <v>0</v>
      </c>
      <c r="J161" s="8">
        <v>300</v>
      </c>
      <c r="K161" s="10" t="s">
        <v>34</v>
      </c>
    </row>
    <row r="162" spans="1:12" ht="87" customHeight="1" x14ac:dyDescent="0.3">
      <c r="A162" s="58">
        <f t="shared" si="129"/>
        <v>156</v>
      </c>
      <c r="B162" s="41" t="s">
        <v>74</v>
      </c>
      <c r="C162" s="8">
        <f t="shared" ref="C162:J162" si="131">C163</f>
        <v>1948</v>
      </c>
      <c r="D162" s="8">
        <f t="shared" si="131"/>
        <v>500</v>
      </c>
      <c r="E162" s="8">
        <f t="shared" si="131"/>
        <v>500</v>
      </c>
      <c r="F162" s="8">
        <f t="shared" si="131"/>
        <v>300</v>
      </c>
      <c r="G162" s="8">
        <f t="shared" si="131"/>
        <v>0</v>
      </c>
      <c r="H162" s="8">
        <f t="shared" si="131"/>
        <v>0</v>
      </c>
      <c r="I162" s="8">
        <f t="shared" si="131"/>
        <v>0</v>
      </c>
      <c r="J162" s="8">
        <f t="shared" si="131"/>
        <v>648</v>
      </c>
      <c r="K162" s="10">
        <v>92.93</v>
      </c>
    </row>
    <row r="163" spans="1:12" ht="20.25" x14ac:dyDescent="0.3">
      <c r="A163" s="58">
        <f t="shared" si="129"/>
        <v>157</v>
      </c>
      <c r="B163" s="41" t="s">
        <v>21</v>
      </c>
      <c r="C163" s="8">
        <f>D163+E163+F163+G163+H163+I163+J163</f>
        <v>1948</v>
      </c>
      <c r="D163" s="8">
        <v>500</v>
      </c>
      <c r="E163" s="8">
        <v>500</v>
      </c>
      <c r="F163" s="8">
        <v>300</v>
      </c>
      <c r="G163" s="8">
        <v>0</v>
      </c>
      <c r="H163" s="8">
        <v>0</v>
      </c>
      <c r="I163" s="8">
        <v>0</v>
      </c>
      <c r="J163" s="8">
        <v>648</v>
      </c>
      <c r="K163" s="10" t="s">
        <v>34</v>
      </c>
    </row>
    <row r="164" spans="1:12" ht="45.75" customHeight="1" x14ac:dyDescent="0.3">
      <c r="A164" s="58">
        <f t="shared" si="129"/>
        <v>158</v>
      </c>
      <c r="B164" s="41" t="s">
        <v>75</v>
      </c>
      <c r="C164" s="8">
        <f>C165</f>
        <v>0</v>
      </c>
      <c r="D164" s="8">
        <f>D165</f>
        <v>0</v>
      </c>
      <c r="E164" s="8">
        <f t="shared" ref="E164:J164" si="132">E165</f>
        <v>0</v>
      </c>
      <c r="F164" s="8">
        <f t="shared" si="132"/>
        <v>0</v>
      </c>
      <c r="G164" s="8">
        <f t="shared" si="132"/>
        <v>0</v>
      </c>
      <c r="H164" s="8">
        <f t="shared" si="132"/>
        <v>0</v>
      </c>
      <c r="I164" s="8">
        <f t="shared" si="132"/>
        <v>0</v>
      </c>
      <c r="J164" s="8">
        <f t="shared" si="132"/>
        <v>0</v>
      </c>
      <c r="K164" s="42" t="s">
        <v>34</v>
      </c>
    </row>
    <row r="165" spans="1:12" ht="23.25" customHeight="1" x14ac:dyDescent="0.3">
      <c r="A165" s="58">
        <f t="shared" si="129"/>
        <v>159</v>
      </c>
      <c r="B165" s="41" t="s">
        <v>21</v>
      </c>
      <c r="C165" s="8">
        <f>D165+E165+F165+G165+H165+I165+J165</f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10" t="s">
        <v>34</v>
      </c>
    </row>
    <row r="166" spans="1:12" ht="84" customHeight="1" x14ac:dyDescent="0.3">
      <c r="A166" s="58">
        <f t="shared" si="129"/>
        <v>160</v>
      </c>
      <c r="B166" s="41" t="s">
        <v>76</v>
      </c>
      <c r="C166" s="8">
        <f>C167</f>
        <v>0</v>
      </c>
      <c r="D166" s="8">
        <f>D167</f>
        <v>0</v>
      </c>
      <c r="E166" s="8">
        <f t="shared" ref="E166:J166" si="133">E167</f>
        <v>0</v>
      </c>
      <c r="F166" s="8">
        <f t="shared" si="133"/>
        <v>0</v>
      </c>
      <c r="G166" s="8">
        <f t="shared" si="133"/>
        <v>0</v>
      </c>
      <c r="H166" s="8">
        <f t="shared" si="133"/>
        <v>0</v>
      </c>
      <c r="I166" s="8">
        <f t="shared" si="133"/>
        <v>0</v>
      </c>
      <c r="J166" s="8">
        <f t="shared" si="133"/>
        <v>0</v>
      </c>
      <c r="K166" s="10">
        <v>95</v>
      </c>
    </row>
    <row r="167" spans="1:12" ht="20.25" x14ac:dyDescent="0.3">
      <c r="A167" s="58">
        <f t="shared" si="129"/>
        <v>161</v>
      </c>
      <c r="B167" s="41" t="s">
        <v>21</v>
      </c>
      <c r="C167" s="8">
        <f>D167+E167+F167+G167+H167+I167+J167</f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10" t="s">
        <v>34</v>
      </c>
    </row>
    <row r="168" spans="1:12" ht="121.5" x14ac:dyDescent="0.3">
      <c r="A168" s="58">
        <f t="shared" si="129"/>
        <v>162</v>
      </c>
      <c r="B168" s="41" t="s">
        <v>77</v>
      </c>
      <c r="C168" s="9">
        <f>C170+C169</f>
        <v>7897.8560000000007</v>
      </c>
      <c r="D168" s="9">
        <f t="shared" ref="D168:F168" si="134">D170</f>
        <v>0</v>
      </c>
      <c r="E168" s="9">
        <f t="shared" si="134"/>
        <v>1599</v>
      </c>
      <c r="F168" s="9">
        <f t="shared" si="134"/>
        <v>2090</v>
      </c>
      <c r="G168" s="9">
        <f>G170+G169</f>
        <v>3208.8559999999998</v>
      </c>
      <c r="H168" s="9">
        <f t="shared" ref="H168:J168" si="135">H170+H169</f>
        <v>0</v>
      </c>
      <c r="I168" s="9">
        <f t="shared" si="135"/>
        <v>0</v>
      </c>
      <c r="J168" s="9">
        <f t="shared" si="135"/>
        <v>1000</v>
      </c>
      <c r="K168" s="10">
        <v>97</v>
      </c>
    </row>
    <row r="169" spans="1:12" ht="20.25" x14ac:dyDescent="0.3">
      <c r="A169" s="58">
        <f t="shared" si="129"/>
        <v>163</v>
      </c>
      <c r="B169" s="41" t="s">
        <v>14</v>
      </c>
      <c r="C169" s="9">
        <f>D169+E169+G169+H169+I169+J169</f>
        <v>719.8</v>
      </c>
      <c r="D169" s="9">
        <v>0</v>
      </c>
      <c r="E169" s="9">
        <v>0</v>
      </c>
      <c r="F169" s="9">
        <v>0</v>
      </c>
      <c r="G169" s="9">
        <v>719.8</v>
      </c>
      <c r="H169" s="9">
        <v>0</v>
      </c>
      <c r="I169" s="9">
        <v>0</v>
      </c>
      <c r="J169" s="9">
        <v>0</v>
      </c>
      <c r="K169" s="42" t="s">
        <v>34</v>
      </c>
    </row>
    <row r="170" spans="1:12" ht="20.25" x14ac:dyDescent="0.3">
      <c r="A170" s="58">
        <f t="shared" si="129"/>
        <v>164</v>
      </c>
      <c r="B170" s="41" t="s">
        <v>21</v>
      </c>
      <c r="C170" s="8">
        <f>D170+E170+F170+G170+H170+I170+J170</f>
        <v>7178.0560000000005</v>
      </c>
      <c r="D170" s="8">
        <v>0</v>
      </c>
      <c r="E170" s="8">
        <v>1599</v>
      </c>
      <c r="F170" s="8">
        <v>2090</v>
      </c>
      <c r="G170" s="8">
        <f>879.756+1609.3</f>
        <v>2489.056</v>
      </c>
      <c r="H170" s="8">
        <v>0</v>
      </c>
      <c r="I170" s="8">
        <v>0</v>
      </c>
      <c r="J170" s="8">
        <v>1000</v>
      </c>
      <c r="K170" s="42" t="s">
        <v>34</v>
      </c>
    </row>
    <row r="171" spans="1:12" ht="81" x14ac:dyDescent="0.3">
      <c r="A171" s="58">
        <f t="shared" si="129"/>
        <v>165</v>
      </c>
      <c r="B171" s="41" t="s">
        <v>62</v>
      </c>
      <c r="C171" s="38">
        <f>D171+E171+F171+G171+H171</f>
        <v>0</v>
      </c>
      <c r="D171" s="8">
        <f>D172</f>
        <v>0</v>
      </c>
      <c r="E171" s="8">
        <f t="shared" ref="E171:J171" si="136">E172</f>
        <v>0</v>
      </c>
      <c r="F171" s="8">
        <f t="shared" si="136"/>
        <v>0</v>
      </c>
      <c r="G171" s="8">
        <f t="shared" si="136"/>
        <v>0</v>
      </c>
      <c r="H171" s="8">
        <f t="shared" si="136"/>
        <v>0</v>
      </c>
      <c r="I171" s="8">
        <f t="shared" si="136"/>
        <v>0</v>
      </c>
      <c r="J171" s="8">
        <f t="shared" si="136"/>
        <v>0</v>
      </c>
      <c r="K171" s="10">
        <v>99</v>
      </c>
    </row>
    <row r="172" spans="1:12" ht="20.25" x14ac:dyDescent="0.3">
      <c r="A172" s="58">
        <f t="shared" si="129"/>
        <v>166</v>
      </c>
      <c r="B172" s="41" t="s">
        <v>21</v>
      </c>
      <c r="C172" s="8">
        <f>D172+E172+F172+G172+H172+I172+J172</f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42" t="s">
        <v>34</v>
      </c>
    </row>
    <row r="173" spans="1:12" ht="24.75" customHeight="1" x14ac:dyDescent="0.3">
      <c r="A173" s="58">
        <f t="shared" si="129"/>
        <v>167</v>
      </c>
      <c r="B173" s="70" t="s">
        <v>60</v>
      </c>
      <c r="C173" s="71"/>
      <c r="D173" s="71"/>
      <c r="E173" s="71"/>
      <c r="F173" s="71"/>
      <c r="G173" s="71"/>
      <c r="H173" s="71"/>
      <c r="I173" s="71"/>
      <c r="J173" s="71"/>
      <c r="K173" s="72"/>
      <c r="L173" s="4"/>
    </row>
    <row r="174" spans="1:12" ht="20.25" x14ac:dyDescent="0.3">
      <c r="A174" s="58">
        <f t="shared" si="129"/>
        <v>168</v>
      </c>
      <c r="B174" s="22" t="s">
        <v>15</v>
      </c>
      <c r="C174" s="8">
        <f t="shared" ref="C174:H174" si="137">C175+C176+C177+C178</f>
        <v>104436.834</v>
      </c>
      <c r="D174" s="8">
        <f t="shared" si="137"/>
        <v>12557.7</v>
      </c>
      <c r="E174" s="8">
        <f t="shared" si="137"/>
        <v>13738.8</v>
      </c>
      <c r="F174" s="8">
        <f t="shared" si="137"/>
        <v>14468.454000000002</v>
      </c>
      <c r="G174" s="8">
        <f t="shared" si="137"/>
        <v>15795</v>
      </c>
      <c r="H174" s="8">
        <f t="shared" si="137"/>
        <v>15840.66</v>
      </c>
      <c r="I174" s="8">
        <f t="shared" ref="I174:J174" si="138">I175+I176+I177+I178</f>
        <v>16765.72</v>
      </c>
      <c r="J174" s="8">
        <f t="shared" si="138"/>
        <v>15270.5</v>
      </c>
      <c r="K174" s="42" t="s">
        <v>34</v>
      </c>
    </row>
    <row r="175" spans="1:12" ht="20.25" x14ac:dyDescent="0.3">
      <c r="A175" s="58">
        <f t="shared" si="129"/>
        <v>169</v>
      </c>
      <c r="B175" s="22" t="s">
        <v>18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42" t="s">
        <v>34</v>
      </c>
    </row>
    <row r="176" spans="1:12" ht="20.25" x14ac:dyDescent="0.3">
      <c r="A176" s="58">
        <f t="shared" si="129"/>
        <v>170</v>
      </c>
      <c r="B176" s="22" t="s">
        <v>9</v>
      </c>
      <c r="C176" s="8">
        <f t="shared" ref="C176:H176" si="139">C182</f>
        <v>5325.5</v>
      </c>
      <c r="D176" s="8">
        <f>D182</f>
        <v>929.2</v>
      </c>
      <c r="E176" s="8">
        <f t="shared" si="139"/>
        <v>837.3</v>
      </c>
      <c r="F176" s="8">
        <f t="shared" si="139"/>
        <v>666</v>
      </c>
      <c r="G176" s="8">
        <f t="shared" si="139"/>
        <v>696</v>
      </c>
      <c r="H176" s="8">
        <f t="shared" si="139"/>
        <v>724</v>
      </c>
      <c r="I176" s="8">
        <f t="shared" ref="I176:J176" si="140">I182</f>
        <v>753</v>
      </c>
      <c r="J176" s="8">
        <f t="shared" si="140"/>
        <v>720</v>
      </c>
      <c r="K176" s="42" t="s">
        <v>34</v>
      </c>
    </row>
    <row r="177" spans="1:11" ht="20.25" x14ac:dyDescent="0.3">
      <c r="A177" s="58">
        <f t="shared" si="129"/>
        <v>171</v>
      </c>
      <c r="B177" s="22" t="s">
        <v>20</v>
      </c>
      <c r="C177" s="8">
        <f>C183</f>
        <v>98207.634000000005</v>
      </c>
      <c r="D177" s="8">
        <f t="shared" ref="D177:H177" si="141">D183</f>
        <v>11548.5</v>
      </c>
      <c r="E177" s="8">
        <f t="shared" si="141"/>
        <v>12821.5</v>
      </c>
      <c r="F177" s="8">
        <f t="shared" si="141"/>
        <v>13378.754000000001</v>
      </c>
      <c r="G177" s="8">
        <f t="shared" si="141"/>
        <v>15019</v>
      </c>
      <c r="H177" s="8">
        <f t="shared" si="141"/>
        <v>15036.66</v>
      </c>
      <c r="I177" s="8">
        <f t="shared" ref="I177:J177" si="142">I183</f>
        <v>15932.72</v>
      </c>
      <c r="J177" s="8">
        <f t="shared" si="142"/>
        <v>14470.5</v>
      </c>
      <c r="K177" s="42" t="s">
        <v>34</v>
      </c>
    </row>
    <row r="178" spans="1:11" ht="20.25" x14ac:dyDescent="0.3">
      <c r="A178" s="58">
        <f t="shared" si="129"/>
        <v>172</v>
      </c>
      <c r="B178" s="22" t="s">
        <v>40</v>
      </c>
      <c r="C178" s="8">
        <f>C184</f>
        <v>903.7</v>
      </c>
      <c r="D178" s="8">
        <f t="shared" ref="D178:H178" si="143">D184</f>
        <v>80</v>
      </c>
      <c r="E178" s="8">
        <f t="shared" si="143"/>
        <v>80</v>
      </c>
      <c r="F178" s="8">
        <f t="shared" si="143"/>
        <v>423.7</v>
      </c>
      <c r="G178" s="8">
        <f t="shared" si="143"/>
        <v>80</v>
      </c>
      <c r="H178" s="8">
        <f t="shared" si="143"/>
        <v>80</v>
      </c>
      <c r="I178" s="8">
        <f t="shared" ref="I178:J178" si="144">I184</f>
        <v>80</v>
      </c>
      <c r="J178" s="8">
        <f t="shared" si="144"/>
        <v>80</v>
      </c>
      <c r="K178" s="42"/>
    </row>
    <row r="179" spans="1:11" ht="20.25" x14ac:dyDescent="0.3">
      <c r="A179" s="58">
        <f t="shared" si="129"/>
        <v>173</v>
      </c>
      <c r="B179" s="64" t="s">
        <v>6</v>
      </c>
      <c r="C179" s="65"/>
      <c r="D179" s="65"/>
      <c r="E179" s="65"/>
      <c r="F179" s="65"/>
      <c r="G179" s="65"/>
      <c r="H179" s="65"/>
      <c r="I179" s="65"/>
      <c r="J179" s="65"/>
      <c r="K179" s="66"/>
    </row>
    <row r="180" spans="1:11" ht="40.5" customHeight="1" x14ac:dyDescent="0.3">
      <c r="A180" s="58">
        <f t="shared" si="129"/>
        <v>174</v>
      </c>
      <c r="B180" s="7" t="s">
        <v>17</v>
      </c>
      <c r="C180" s="8">
        <f t="shared" ref="C180:H180" si="145">C183+C182+C181+C184</f>
        <v>104436.834</v>
      </c>
      <c r="D180" s="43">
        <f t="shared" si="145"/>
        <v>12557.7</v>
      </c>
      <c r="E180" s="43">
        <f t="shared" si="145"/>
        <v>13738.8</v>
      </c>
      <c r="F180" s="43">
        <f t="shared" si="145"/>
        <v>14468.454000000002</v>
      </c>
      <c r="G180" s="43">
        <f t="shared" si="145"/>
        <v>15795</v>
      </c>
      <c r="H180" s="8">
        <f t="shared" si="145"/>
        <v>15840.66</v>
      </c>
      <c r="I180" s="8">
        <f t="shared" ref="I180:J180" si="146">I183+I182+I181+I184</f>
        <v>16765.72</v>
      </c>
      <c r="J180" s="8">
        <f t="shared" si="146"/>
        <v>15270.5</v>
      </c>
      <c r="K180" s="40" t="s">
        <v>34</v>
      </c>
    </row>
    <row r="181" spans="1:11" ht="22.5" customHeight="1" x14ac:dyDescent="0.3">
      <c r="A181" s="58">
        <f t="shared" si="129"/>
        <v>175</v>
      </c>
      <c r="B181" s="7" t="s">
        <v>18</v>
      </c>
      <c r="C181" s="30">
        <f>D181+E181+F181+G181+H181</f>
        <v>0</v>
      </c>
      <c r="D181" s="43">
        <v>0</v>
      </c>
      <c r="E181" s="43">
        <v>0</v>
      </c>
      <c r="F181" s="43">
        <v>0</v>
      </c>
      <c r="G181" s="43">
        <v>0</v>
      </c>
      <c r="H181" s="8">
        <v>0</v>
      </c>
      <c r="I181" s="8">
        <v>0</v>
      </c>
      <c r="J181" s="8">
        <v>0</v>
      </c>
      <c r="K181" s="40" t="s">
        <v>34</v>
      </c>
    </row>
    <row r="182" spans="1:11" ht="20.25" x14ac:dyDescent="0.3">
      <c r="A182" s="58">
        <f t="shared" si="129"/>
        <v>176</v>
      </c>
      <c r="B182" s="7" t="s">
        <v>9</v>
      </c>
      <c r="C182" s="8">
        <f>D182+E182+F182+G182+H182+I182+J182</f>
        <v>5325.5</v>
      </c>
      <c r="D182" s="43">
        <f>D186+D190</f>
        <v>929.2</v>
      </c>
      <c r="E182" s="43">
        <f>E189+E186</f>
        <v>837.3</v>
      </c>
      <c r="F182" s="43">
        <f t="shared" ref="F182:H182" si="147">F189</f>
        <v>666</v>
      </c>
      <c r="G182" s="43">
        <f t="shared" si="147"/>
        <v>696</v>
      </c>
      <c r="H182" s="8">
        <f t="shared" si="147"/>
        <v>724</v>
      </c>
      <c r="I182" s="8">
        <f t="shared" ref="I182:J182" si="148">I189</f>
        <v>753</v>
      </c>
      <c r="J182" s="8">
        <f t="shared" si="148"/>
        <v>720</v>
      </c>
      <c r="K182" s="40" t="s">
        <v>34</v>
      </c>
    </row>
    <row r="183" spans="1:11" ht="20.25" x14ac:dyDescent="0.3">
      <c r="A183" s="58">
        <f t="shared" si="129"/>
        <v>177</v>
      </c>
      <c r="B183" s="7" t="s">
        <v>3</v>
      </c>
      <c r="C183" s="8">
        <f>D183+E183+F183+G183+H183+I183+J183</f>
        <v>98207.634000000005</v>
      </c>
      <c r="D183" s="43">
        <f t="shared" ref="D183:H183" si="149">D187</f>
        <v>11548.5</v>
      </c>
      <c r="E183" s="43">
        <f t="shared" si="149"/>
        <v>12821.5</v>
      </c>
      <c r="F183" s="43">
        <f t="shared" si="149"/>
        <v>13378.754000000001</v>
      </c>
      <c r="G183" s="43">
        <f t="shared" si="149"/>
        <v>15019</v>
      </c>
      <c r="H183" s="8">
        <f t="shared" si="149"/>
        <v>15036.66</v>
      </c>
      <c r="I183" s="8">
        <f t="shared" ref="I183:J183" si="150">I187</f>
        <v>15932.72</v>
      </c>
      <c r="J183" s="8">
        <f t="shared" si="150"/>
        <v>14470.5</v>
      </c>
      <c r="K183" s="40" t="s">
        <v>34</v>
      </c>
    </row>
    <row r="184" spans="1:11" ht="20.25" x14ac:dyDescent="0.3">
      <c r="A184" s="58">
        <f t="shared" si="129"/>
        <v>178</v>
      </c>
      <c r="B184" s="7" t="s">
        <v>40</v>
      </c>
      <c r="C184" s="8">
        <f>D184+E184+F184+G184+H184+I184+J184</f>
        <v>903.7</v>
      </c>
      <c r="D184" s="43">
        <f t="shared" ref="D184:H184" si="151">D188</f>
        <v>80</v>
      </c>
      <c r="E184" s="43">
        <f t="shared" si="151"/>
        <v>80</v>
      </c>
      <c r="F184" s="43">
        <f t="shared" si="151"/>
        <v>423.7</v>
      </c>
      <c r="G184" s="43">
        <f t="shared" si="151"/>
        <v>80</v>
      </c>
      <c r="H184" s="8">
        <f t="shared" si="151"/>
        <v>80</v>
      </c>
      <c r="I184" s="8">
        <f t="shared" ref="I184:J184" si="152">I188</f>
        <v>80</v>
      </c>
      <c r="J184" s="8">
        <f t="shared" si="152"/>
        <v>80</v>
      </c>
      <c r="K184" s="40"/>
    </row>
    <row r="185" spans="1:11" ht="86.25" customHeight="1" x14ac:dyDescent="0.3">
      <c r="A185" s="58">
        <f t="shared" si="129"/>
        <v>179</v>
      </c>
      <c r="B185" s="7" t="s">
        <v>25</v>
      </c>
      <c r="C185" s="8">
        <f>C187+C188+C186</f>
        <v>99622.834000000003</v>
      </c>
      <c r="D185" s="43">
        <f>D187+D188+D186</f>
        <v>11944.7</v>
      </c>
      <c r="E185" s="43">
        <f>E187+E188+E186</f>
        <v>13096.8</v>
      </c>
      <c r="F185" s="43">
        <f t="shared" ref="F185:J185" si="153">F187+F188</f>
        <v>13802.454000000002</v>
      </c>
      <c r="G185" s="43">
        <f t="shared" si="153"/>
        <v>15099</v>
      </c>
      <c r="H185" s="8">
        <f t="shared" si="153"/>
        <v>15116.66</v>
      </c>
      <c r="I185" s="8">
        <f t="shared" si="153"/>
        <v>16012.72</v>
      </c>
      <c r="J185" s="8">
        <f t="shared" si="153"/>
        <v>14550.5</v>
      </c>
      <c r="K185" s="10" t="s">
        <v>98</v>
      </c>
    </row>
    <row r="186" spans="1:11" ht="21.75" customHeight="1" x14ac:dyDescent="0.3">
      <c r="A186" s="58">
        <f t="shared" si="129"/>
        <v>180</v>
      </c>
      <c r="B186" s="22" t="s">
        <v>9</v>
      </c>
      <c r="C186" s="8">
        <f>D186+E186+F186+G186+H186+I186+J186</f>
        <v>511.5</v>
      </c>
      <c r="D186" s="43">
        <v>316.2</v>
      </c>
      <c r="E186" s="43">
        <v>195.3</v>
      </c>
      <c r="F186" s="43">
        <v>0</v>
      </c>
      <c r="G186" s="43">
        <v>0</v>
      </c>
      <c r="H186" s="8">
        <v>0</v>
      </c>
      <c r="I186" s="8">
        <v>0</v>
      </c>
      <c r="J186" s="8">
        <v>0</v>
      </c>
      <c r="K186" s="40" t="s">
        <v>34</v>
      </c>
    </row>
    <row r="187" spans="1:11" ht="20.25" x14ac:dyDescent="0.3">
      <c r="A187" s="58">
        <f t="shared" si="129"/>
        <v>181</v>
      </c>
      <c r="B187" s="7" t="s">
        <v>21</v>
      </c>
      <c r="C187" s="8">
        <f>D187+E187+F187+G187+H187+I187+J187</f>
        <v>98207.634000000005</v>
      </c>
      <c r="D187" s="43">
        <v>11548.5</v>
      </c>
      <c r="E187" s="43">
        <v>12821.5</v>
      </c>
      <c r="F187" s="43">
        <v>13378.754000000001</v>
      </c>
      <c r="G187" s="43">
        <v>15019</v>
      </c>
      <c r="H187" s="8">
        <v>15036.66</v>
      </c>
      <c r="I187" s="8">
        <v>15932.72</v>
      </c>
      <c r="J187" s="8">
        <v>14470.5</v>
      </c>
      <c r="K187" s="40" t="s">
        <v>34</v>
      </c>
    </row>
    <row r="188" spans="1:11" ht="20.25" x14ac:dyDescent="0.3">
      <c r="A188" s="58">
        <f t="shared" si="129"/>
        <v>182</v>
      </c>
      <c r="B188" s="52" t="s">
        <v>40</v>
      </c>
      <c r="C188" s="8">
        <f>D188+E188+F188+G188+H188+I188+J188</f>
        <v>903.7</v>
      </c>
      <c r="D188" s="53">
        <v>80</v>
      </c>
      <c r="E188" s="53">
        <v>80</v>
      </c>
      <c r="F188" s="53">
        <v>423.7</v>
      </c>
      <c r="G188" s="53">
        <v>80</v>
      </c>
      <c r="H188" s="54">
        <v>80</v>
      </c>
      <c r="I188" s="54">
        <v>80</v>
      </c>
      <c r="J188" s="54">
        <v>80</v>
      </c>
      <c r="K188" s="55" t="s">
        <v>34</v>
      </c>
    </row>
    <row r="189" spans="1:11" ht="141.75" customHeight="1" x14ac:dyDescent="0.3">
      <c r="A189" s="58">
        <f t="shared" si="129"/>
        <v>183</v>
      </c>
      <c r="B189" s="7" t="s">
        <v>46</v>
      </c>
      <c r="C189" s="8">
        <f>C190</f>
        <v>4814</v>
      </c>
      <c r="D189" s="8">
        <f t="shared" ref="D189:J189" si="154">D190</f>
        <v>613</v>
      </c>
      <c r="E189" s="8">
        <f t="shared" si="154"/>
        <v>642</v>
      </c>
      <c r="F189" s="8">
        <f t="shared" si="154"/>
        <v>666</v>
      </c>
      <c r="G189" s="8">
        <f t="shared" si="154"/>
        <v>696</v>
      </c>
      <c r="H189" s="8">
        <f t="shared" si="154"/>
        <v>724</v>
      </c>
      <c r="I189" s="8">
        <f t="shared" si="154"/>
        <v>753</v>
      </c>
      <c r="J189" s="8">
        <f t="shared" si="154"/>
        <v>720</v>
      </c>
      <c r="K189" s="10" t="s">
        <v>99</v>
      </c>
    </row>
    <row r="190" spans="1:11" ht="20.25" x14ac:dyDescent="0.3">
      <c r="A190" s="58">
        <f t="shared" si="129"/>
        <v>184</v>
      </c>
      <c r="B190" s="29" t="s">
        <v>2</v>
      </c>
      <c r="C190" s="8">
        <f>D190+E190+F190+G190+H190+I190+J190</f>
        <v>4814</v>
      </c>
      <c r="D190" s="44">
        <v>613</v>
      </c>
      <c r="E190" s="44">
        <v>642</v>
      </c>
      <c r="F190" s="44">
        <v>666</v>
      </c>
      <c r="G190" s="44">
        <v>696</v>
      </c>
      <c r="H190" s="44">
        <v>724</v>
      </c>
      <c r="I190" s="44">
        <v>753</v>
      </c>
      <c r="J190" s="44">
        <v>720</v>
      </c>
      <c r="K190" s="45" t="s">
        <v>34</v>
      </c>
    </row>
    <row r="191" spans="1:11" ht="30.75" customHeight="1" x14ac:dyDescent="0.3">
      <c r="A191" s="58">
        <f t="shared" si="129"/>
        <v>185</v>
      </c>
      <c r="B191" s="67" t="s">
        <v>64</v>
      </c>
      <c r="C191" s="68"/>
      <c r="D191" s="68"/>
      <c r="E191" s="68"/>
      <c r="F191" s="68"/>
      <c r="G191" s="68"/>
      <c r="H191" s="68"/>
      <c r="I191" s="68"/>
      <c r="J191" s="68"/>
      <c r="K191" s="69"/>
    </row>
    <row r="192" spans="1:11" ht="20.25" x14ac:dyDescent="0.3">
      <c r="A192" s="58">
        <f t="shared" si="129"/>
        <v>186</v>
      </c>
      <c r="B192" s="7" t="s">
        <v>15</v>
      </c>
      <c r="C192" s="8">
        <f t="shared" ref="C192:H192" si="155">C193+C194</f>
        <v>610464.34880000004</v>
      </c>
      <c r="D192" s="8">
        <f t="shared" si="155"/>
        <v>71993.98000000001</v>
      </c>
      <c r="E192" s="8">
        <f t="shared" si="155"/>
        <v>77262.22</v>
      </c>
      <c r="F192" s="8">
        <f t="shared" si="155"/>
        <v>89999.751600000003</v>
      </c>
      <c r="G192" s="8">
        <f t="shared" si="155"/>
        <v>88462.917199999996</v>
      </c>
      <c r="H192" s="8">
        <f t="shared" si="155"/>
        <v>92983.169999999984</v>
      </c>
      <c r="I192" s="8">
        <f t="shared" ref="I192:J192" si="156">I193+I194</f>
        <v>92858.309999999983</v>
      </c>
      <c r="J192" s="8">
        <f t="shared" si="156"/>
        <v>96904</v>
      </c>
      <c r="K192" s="40" t="s">
        <v>34</v>
      </c>
    </row>
    <row r="193" spans="1:11" ht="20.25" x14ac:dyDescent="0.3">
      <c r="A193" s="58">
        <f t="shared" si="129"/>
        <v>187</v>
      </c>
      <c r="B193" s="7" t="s">
        <v>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40" t="s">
        <v>34</v>
      </c>
    </row>
    <row r="194" spans="1:11" ht="20.25" x14ac:dyDescent="0.3">
      <c r="A194" s="58">
        <f t="shared" si="129"/>
        <v>188</v>
      </c>
      <c r="B194" s="7" t="s">
        <v>3</v>
      </c>
      <c r="C194" s="8">
        <f t="shared" ref="C194:H194" si="157">C198</f>
        <v>610464.34880000004</v>
      </c>
      <c r="D194" s="8">
        <f t="shared" si="157"/>
        <v>71993.98000000001</v>
      </c>
      <c r="E194" s="8">
        <f t="shared" si="157"/>
        <v>77262.22</v>
      </c>
      <c r="F194" s="8">
        <f t="shared" si="157"/>
        <v>89999.751600000003</v>
      </c>
      <c r="G194" s="8">
        <f t="shared" si="157"/>
        <v>88462.917199999996</v>
      </c>
      <c r="H194" s="8">
        <f t="shared" si="157"/>
        <v>92983.169999999984</v>
      </c>
      <c r="I194" s="8">
        <f t="shared" ref="I194:J194" si="158">I198</f>
        <v>92858.309999999983</v>
      </c>
      <c r="J194" s="8">
        <f t="shared" si="158"/>
        <v>96904</v>
      </c>
      <c r="K194" s="40" t="s">
        <v>34</v>
      </c>
    </row>
    <row r="195" spans="1:11" ht="20.25" x14ac:dyDescent="0.3">
      <c r="A195" s="58">
        <f t="shared" si="129"/>
        <v>189</v>
      </c>
      <c r="B195" s="61" t="s">
        <v>6</v>
      </c>
      <c r="C195" s="62"/>
      <c r="D195" s="62"/>
      <c r="E195" s="62"/>
      <c r="F195" s="62"/>
      <c r="G195" s="62"/>
      <c r="H195" s="62"/>
      <c r="I195" s="62"/>
      <c r="J195" s="62"/>
      <c r="K195" s="63"/>
    </row>
    <row r="196" spans="1:11" ht="39.75" customHeight="1" x14ac:dyDescent="0.3">
      <c r="A196" s="58">
        <f t="shared" si="129"/>
        <v>190</v>
      </c>
      <c r="B196" s="7" t="s">
        <v>17</v>
      </c>
      <c r="C196" s="8">
        <f>C197+C198</f>
        <v>610464.34880000004</v>
      </c>
      <c r="D196" s="8">
        <f t="shared" ref="D196:H196" si="159">D197+D198</f>
        <v>71993.98000000001</v>
      </c>
      <c r="E196" s="43">
        <f t="shared" si="159"/>
        <v>77262.22</v>
      </c>
      <c r="F196" s="43">
        <f t="shared" si="159"/>
        <v>89999.751600000003</v>
      </c>
      <c r="G196" s="43">
        <f t="shared" si="159"/>
        <v>88462.917199999996</v>
      </c>
      <c r="H196" s="8">
        <f t="shared" si="159"/>
        <v>92983.169999999984</v>
      </c>
      <c r="I196" s="8">
        <f t="shared" ref="I196:J196" si="160">I197+I198</f>
        <v>92858.309999999983</v>
      </c>
      <c r="J196" s="8">
        <f t="shared" si="160"/>
        <v>96904</v>
      </c>
      <c r="K196" s="40" t="s">
        <v>34</v>
      </c>
    </row>
    <row r="197" spans="1:11" ht="20.25" x14ac:dyDescent="0.3">
      <c r="A197" s="58">
        <f t="shared" si="129"/>
        <v>191</v>
      </c>
      <c r="B197" s="7" t="s">
        <v>2</v>
      </c>
      <c r="C197" s="8">
        <v>0</v>
      </c>
      <c r="D197" s="8">
        <v>0</v>
      </c>
      <c r="E197" s="43">
        <v>0</v>
      </c>
      <c r="F197" s="43">
        <v>0</v>
      </c>
      <c r="G197" s="43">
        <v>0</v>
      </c>
      <c r="H197" s="8">
        <v>0</v>
      </c>
      <c r="I197" s="8">
        <v>0</v>
      </c>
      <c r="J197" s="8">
        <v>0</v>
      </c>
      <c r="K197" s="40" t="s">
        <v>34</v>
      </c>
    </row>
    <row r="198" spans="1:11" ht="20.25" x14ac:dyDescent="0.3">
      <c r="A198" s="58">
        <f t="shared" si="129"/>
        <v>192</v>
      </c>
      <c r="B198" s="7" t="s">
        <v>3</v>
      </c>
      <c r="C198" s="8">
        <f>D198+E198+F198+G198+H198+I198+J198</f>
        <v>610464.34880000004</v>
      </c>
      <c r="D198" s="8">
        <f>D200+D202+D204+D206+D208+D210</f>
        <v>71993.98000000001</v>
      </c>
      <c r="E198" s="8">
        <f>E200+E202+E204+E206+E208+E210+E212</f>
        <v>77262.22</v>
      </c>
      <c r="F198" s="8">
        <f t="shared" ref="F198:H198" si="161">F200+F202+F204+F206+F208+F210+F212</f>
        <v>89999.751600000003</v>
      </c>
      <c r="G198" s="8">
        <f t="shared" si="161"/>
        <v>88462.917199999996</v>
      </c>
      <c r="H198" s="8">
        <f t="shared" si="161"/>
        <v>92983.169999999984</v>
      </c>
      <c r="I198" s="8">
        <f t="shared" ref="I198:J198" si="162">I200+I202+I204+I206+I208+I210+I212</f>
        <v>92858.309999999983</v>
      </c>
      <c r="J198" s="8">
        <f t="shared" si="162"/>
        <v>96904</v>
      </c>
      <c r="K198" s="10" t="s">
        <v>34</v>
      </c>
    </row>
    <row r="199" spans="1:11" ht="86.25" customHeight="1" x14ac:dyDescent="0.3">
      <c r="A199" s="58">
        <f t="shared" si="129"/>
        <v>193</v>
      </c>
      <c r="B199" s="7" t="s">
        <v>54</v>
      </c>
      <c r="C199" s="8">
        <f>C200</f>
        <v>384124.17089999997</v>
      </c>
      <c r="D199" s="8">
        <f t="shared" ref="D199:J199" si="163">D200</f>
        <v>44882.94</v>
      </c>
      <c r="E199" s="43">
        <f t="shared" si="163"/>
        <v>47952</v>
      </c>
      <c r="F199" s="43">
        <f t="shared" si="163"/>
        <v>56154.838199999998</v>
      </c>
      <c r="G199" s="43">
        <f t="shared" si="163"/>
        <v>56156.742700000003</v>
      </c>
      <c r="H199" s="8">
        <f t="shared" si="163"/>
        <v>59063.09</v>
      </c>
      <c r="I199" s="8">
        <f t="shared" si="163"/>
        <v>58925.56</v>
      </c>
      <c r="J199" s="8">
        <f t="shared" si="163"/>
        <v>60989</v>
      </c>
      <c r="K199" s="10">
        <v>109</v>
      </c>
    </row>
    <row r="200" spans="1:11" ht="20.25" x14ac:dyDescent="0.3">
      <c r="A200" s="58">
        <f t="shared" si="129"/>
        <v>194</v>
      </c>
      <c r="B200" s="7" t="s">
        <v>3</v>
      </c>
      <c r="C200" s="8">
        <f>D200+E200+F200+G200+H200+I200+J200</f>
        <v>384124.17089999997</v>
      </c>
      <c r="D200" s="8">
        <v>44882.94</v>
      </c>
      <c r="E200" s="8">
        <v>47952</v>
      </c>
      <c r="F200" s="8">
        <v>56154.838199999998</v>
      </c>
      <c r="G200" s="8">
        <v>56156.742700000003</v>
      </c>
      <c r="H200" s="8">
        <v>59063.09</v>
      </c>
      <c r="I200" s="8">
        <v>58925.56</v>
      </c>
      <c r="J200" s="8">
        <v>60989</v>
      </c>
      <c r="K200" s="10" t="s">
        <v>34</v>
      </c>
    </row>
    <row r="201" spans="1:11" ht="79.5" customHeight="1" x14ac:dyDescent="0.3">
      <c r="A201" s="58">
        <f t="shared" si="129"/>
        <v>195</v>
      </c>
      <c r="B201" s="7" t="s">
        <v>55</v>
      </c>
      <c r="C201" s="8">
        <f>C202</f>
        <v>221485.9969</v>
      </c>
      <c r="D201" s="8">
        <f t="shared" ref="D201:J201" si="164">D202</f>
        <v>26461.54</v>
      </c>
      <c r="E201" s="8">
        <f t="shared" si="164"/>
        <v>28588.1</v>
      </c>
      <c r="F201" s="8">
        <f t="shared" si="164"/>
        <v>33175.473400000003</v>
      </c>
      <c r="G201" s="8">
        <f t="shared" si="164"/>
        <v>30800.933499999999</v>
      </c>
      <c r="H201" s="8">
        <f t="shared" si="164"/>
        <v>33480.959999999999</v>
      </c>
      <c r="I201" s="8">
        <f t="shared" si="164"/>
        <v>33478.99</v>
      </c>
      <c r="J201" s="8">
        <f t="shared" si="164"/>
        <v>35500</v>
      </c>
      <c r="K201" s="10">
        <v>109</v>
      </c>
    </row>
    <row r="202" spans="1:11" ht="20.25" x14ac:dyDescent="0.3">
      <c r="A202" s="58">
        <f t="shared" si="129"/>
        <v>196</v>
      </c>
      <c r="B202" s="7" t="s">
        <v>3</v>
      </c>
      <c r="C202" s="8">
        <f>D202+E202+F202+G202+H202+I202+J202</f>
        <v>221485.9969</v>
      </c>
      <c r="D202" s="8">
        <v>26461.54</v>
      </c>
      <c r="E202" s="8">
        <v>28588.1</v>
      </c>
      <c r="F202" s="8">
        <v>33175.473400000003</v>
      </c>
      <c r="G202" s="8">
        <v>30800.933499999999</v>
      </c>
      <c r="H202" s="8">
        <v>33480.959999999999</v>
      </c>
      <c r="I202" s="8">
        <v>33478.99</v>
      </c>
      <c r="J202" s="8">
        <v>35500</v>
      </c>
      <c r="K202" s="10" t="s">
        <v>34</v>
      </c>
    </row>
    <row r="203" spans="1:11" ht="83.25" customHeight="1" x14ac:dyDescent="0.3">
      <c r="A203" s="58">
        <f t="shared" si="129"/>
        <v>197</v>
      </c>
      <c r="B203" s="7" t="s">
        <v>56</v>
      </c>
      <c r="C203" s="11">
        <f>C204</f>
        <v>0</v>
      </c>
      <c r="D203" s="11">
        <f t="shared" ref="D203:J203" si="165">D204</f>
        <v>0</v>
      </c>
      <c r="E203" s="11">
        <f t="shared" si="165"/>
        <v>0</v>
      </c>
      <c r="F203" s="11">
        <f t="shared" si="165"/>
        <v>0</v>
      </c>
      <c r="G203" s="11">
        <f t="shared" si="165"/>
        <v>0</v>
      </c>
      <c r="H203" s="11">
        <f t="shared" si="165"/>
        <v>0</v>
      </c>
      <c r="I203" s="11">
        <f t="shared" si="165"/>
        <v>0</v>
      </c>
      <c r="J203" s="11">
        <f t="shared" si="165"/>
        <v>0</v>
      </c>
      <c r="K203" s="10">
        <v>112</v>
      </c>
    </row>
    <row r="204" spans="1:11" ht="20.25" x14ac:dyDescent="0.3">
      <c r="A204" s="58">
        <f t="shared" si="129"/>
        <v>198</v>
      </c>
      <c r="B204" s="7" t="s">
        <v>21</v>
      </c>
      <c r="C204" s="8">
        <f>D204+E204+F204+G204+H204+I204+J204</f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0" t="s">
        <v>34</v>
      </c>
    </row>
    <row r="205" spans="1:11" ht="101.25" customHeight="1" x14ac:dyDescent="0.3">
      <c r="A205" s="58">
        <f t="shared" si="129"/>
        <v>199</v>
      </c>
      <c r="B205" s="14" t="s">
        <v>57</v>
      </c>
      <c r="C205" s="9">
        <f>D205+E205+F205+G205+H205+I205+J205</f>
        <v>2088.6340000000005</v>
      </c>
      <c r="D205" s="11">
        <f>D206</f>
        <v>504.5</v>
      </c>
      <c r="E205" s="11">
        <f t="shared" ref="E205:J205" si="166">E206</f>
        <v>267.7</v>
      </c>
      <c r="F205" s="11">
        <f t="shared" si="166"/>
        <v>227.84</v>
      </c>
      <c r="G205" s="11">
        <f t="shared" si="166"/>
        <v>236.95400000000001</v>
      </c>
      <c r="H205" s="11">
        <f t="shared" si="166"/>
        <v>302.67</v>
      </c>
      <c r="I205" s="11">
        <f t="shared" si="166"/>
        <v>302.67</v>
      </c>
      <c r="J205" s="11">
        <f t="shared" si="166"/>
        <v>246.3</v>
      </c>
      <c r="K205" s="10">
        <v>109</v>
      </c>
    </row>
    <row r="206" spans="1:11" ht="20.25" x14ac:dyDescent="0.3">
      <c r="A206" s="58">
        <f t="shared" si="129"/>
        <v>200</v>
      </c>
      <c r="B206" s="7" t="s">
        <v>3</v>
      </c>
      <c r="C206" s="8">
        <f>D206+E206+F206+G206+H206+I206+J206</f>
        <v>2088.6340000000005</v>
      </c>
      <c r="D206" s="11">
        <v>504.5</v>
      </c>
      <c r="E206" s="11">
        <v>267.7</v>
      </c>
      <c r="F206" s="11">
        <v>227.84</v>
      </c>
      <c r="G206" s="11">
        <v>236.95400000000001</v>
      </c>
      <c r="H206" s="11">
        <v>302.67</v>
      </c>
      <c r="I206" s="11">
        <v>302.67</v>
      </c>
      <c r="J206" s="11">
        <v>246.3</v>
      </c>
      <c r="K206" s="10" t="s">
        <v>34</v>
      </c>
    </row>
    <row r="207" spans="1:11" ht="81.75" customHeight="1" x14ac:dyDescent="0.3">
      <c r="A207" s="58">
        <f t="shared" si="129"/>
        <v>201</v>
      </c>
      <c r="B207" s="14" t="s">
        <v>58</v>
      </c>
      <c r="C207" s="11">
        <f t="shared" ref="C207:J207" si="167">C208</f>
        <v>216.48000000000002</v>
      </c>
      <c r="D207" s="11">
        <f t="shared" si="167"/>
        <v>40</v>
      </c>
      <c r="E207" s="11">
        <f t="shared" si="167"/>
        <v>36.799999999999997</v>
      </c>
      <c r="F207" s="11">
        <f t="shared" si="167"/>
        <v>52</v>
      </c>
      <c r="G207" s="11">
        <f t="shared" si="167"/>
        <v>35.68</v>
      </c>
      <c r="H207" s="11">
        <f t="shared" si="167"/>
        <v>0</v>
      </c>
      <c r="I207" s="11">
        <f t="shared" si="167"/>
        <v>0</v>
      </c>
      <c r="J207" s="11">
        <f t="shared" si="167"/>
        <v>52</v>
      </c>
      <c r="K207" s="10">
        <v>110</v>
      </c>
    </row>
    <row r="208" spans="1:11" ht="20.25" x14ac:dyDescent="0.3">
      <c r="A208" s="58">
        <f t="shared" si="129"/>
        <v>202</v>
      </c>
      <c r="B208" s="7" t="s">
        <v>3</v>
      </c>
      <c r="C208" s="8">
        <f>D208+E208+F208+G208+H208+I208+J208</f>
        <v>216.48000000000002</v>
      </c>
      <c r="D208" s="11">
        <v>40</v>
      </c>
      <c r="E208" s="11">
        <v>36.799999999999997</v>
      </c>
      <c r="F208" s="11">
        <v>52</v>
      </c>
      <c r="G208" s="11">
        <v>35.68</v>
      </c>
      <c r="H208" s="11">
        <v>0</v>
      </c>
      <c r="I208" s="11">
        <v>0</v>
      </c>
      <c r="J208" s="11">
        <v>52</v>
      </c>
      <c r="K208" s="10" t="s">
        <v>34</v>
      </c>
    </row>
    <row r="209" spans="1:11" ht="121.5" x14ac:dyDescent="0.3">
      <c r="A209" s="58">
        <f t="shared" si="129"/>
        <v>203</v>
      </c>
      <c r="B209" s="46" t="s">
        <v>92</v>
      </c>
      <c r="C209" s="47">
        <f>C210</f>
        <v>1849.4669999999999</v>
      </c>
      <c r="D209" s="21">
        <f>D210</f>
        <v>105</v>
      </c>
      <c r="E209" s="21">
        <f t="shared" ref="E209:J209" si="168">E210</f>
        <v>117.62</v>
      </c>
      <c r="F209" s="21">
        <f t="shared" si="168"/>
        <v>130</v>
      </c>
      <c r="G209" s="21">
        <f t="shared" si="168"/>
        <v>1092.607</v>
      </c>
      <c r="H209" s="21">
        <f t="shared" si="168"/>
        <v>136.44999999999999</v>
      </c>
      <c r="I209" s="21">
        <f t="shared" si="168"/>
        <v>151.09</v>
      </c>
      <c r="J209" s="21">
        <f t="shared" si="168"/>
        <v>116.7</v>
      </c>
      <c r="K209" s="51"/>
    </row>
    <row r="210" spans="1:11" ht="20.25" x14ac:dyDescent="0.3">
      <c r="A210" s="58">
        <f t="shared" si="129"/>
        <v>204</v>
      </c>
      <c r="B210" s="7" t="s">
        <v>3</v>
      </c>
      <c r="C210" s="8">
        <f>D210+E210+F210+G210+H210+I210+J210</f>
        <v>1849.4669999999999</v>
      </c>
      <c r="D210" s="21">
        <v>105</v>
      </c>
      <c r="E210" s="11">
        <v>117.62</v>
      </c>
      <c r="F210" s="21">
        <v>130</v>
      </c>
      <c r="G210" s="21">
        <v>1092.607</v>
      </c>
      <c r="H210" s="21">
        <v>136.44999999999999</v>
      </c>
      <c r="I210" s="21">
        <v>151.09</v>
      </c>
      <c r="J210" s="21">
        <v>116.7</v>
      </c>
      <c r="K210" s="10" t="s">
        <v>34</v>
      </c>
    </row>
    <row r="211" spans="1:11" ht="60.75" x14ac:dyDescent="0.3">
      <c r="A211" s="58">
        <f t="shared" si="129"/>
        <v>205</v>
      </c>
      <c r="B211" s="46" t="s">
        <v>93</v>
      </c>
      <c r="C211" s="47">
        <f>C212</f>
        <v>699.6</v>
      </c>
      <c r="D211" s="47">
        <f t="shared" ref="D211:J211" si="169">D212</f>
        <v>0</v>
      </c>
      <c r="E211" s="47">
        <f t="shared" si="169"/>
        <v>300</v>
      </c>
      <c r="F211" s="47">
        <f t="shared" si="169"/>
        <v>259.60000000000002</v>
      </c>
      <c r="G211" s="47">
        <f t="shared" si="169"/>
        <v>140</v>
      </c>
      <c r="H211" s="47">
        <f t="shared" si="169"/>
        <v>0</v>
      </c>
      <c r="I211" s="47">
        <f t="shared" si="169"/>
        <v>0</v>
      </c>
      <c r="J211" s="47">
        <f t="shared" si="169"/>
        <v>0</v>
      </c>
      <c r="K211" s="51">
        <v>109</v>
      </c>
    </row>
    <row r="212" spans="1:11" ht="20.25" x14ac:dyDescent="0.3">
      <c r="A212" s="58">
        <f t="shared" si="129"/>
        <v>206</v>
      </c>
      <c r="B212" s="7" t="s">
        <v>3</v>
      </c>
      <c r="C212" s="8">
        <f>D212+E212+F212+G212+H212+I212+J212</f>
        <v>699.6</v>
      </c>
      <c r="D212" s="21">
        <v>0</v>
      </c>
      <c r="E212" s="11">
        <v>300</v>
      </c>
      <c r="F212" s="21">
        <v>259.60000000000002</v>
      </c>
      <c r="G212" s="21">
        <v>140</v>
      </c>
      <c r="H212" s="21">
        <v>0</v>
      </c>
      <c r="I212" s="21">
        <v>0</v>
      </c>
      <c r="J212" s="21">
        <v>0</v>
      </c>
      <c r="K212" s="10" t="s">
        <v>34</v>
      </c>
    </row>
    <row r="213" spans="1:11" x14ac:dyDescent="0.2">
      <c r="E213" s="3"/>
    </row>
    <row r="214" spans="1:11" x14ac:dyDescent="0.2">
      <c r="E214" s="3"/>
    </row>
    <row r="215" spans="1:11" x14ac:dyDescent="0.2">
      <c r="E215" s="3"/>
    </row>
    <row r="216" spans="1:11" x14ac:dyDescent="0.2">
      <c r="E216" s="3"/>
    </row>
    <row r="217" spans="1:11" x14ac:dyDescent="0.2">
      <c r="E217" s="3"/>
    </row>
    <row r="218" spans="1:11" x14ac:dyDescent="0.2">
      <c r="E218" s="3"/>
    </row>
    <row r="219" spans="1:11" x14ac:dyDescent="0.2">
      <c r="E219" s="3"/>
    </row>
    <row r="220" spans="1:11" x14ac:dyDescent="0.2">
      <c r="E220" s="3"/>
    </row>
    <row r="221" spans="1:11" x14ac:dyDescent="0.2">
      <c r="E221" s="3"/>
    </row>
    <row r="222" spans="1:11" x14ac:dyDescent="0.2">
      <c r="E222" s="3"/>
    </row>
    <row r="223" spans="1:11" x14ac:dyDescent="0.2">
      <c r="E223" s="3"/>
    </row>
    <row r="224" spans="1:11" x14ac:dyDescent="0.2">
      <c r="E224" s="3"/>
    </row>
  </sheetData>
  <mergeCells count="24">
    <mergeCell ref="I1:K1"/>
    <mergeCell ref="I2:K2"/>
    <mergeCell ref="B111:K111"/>
    <mergeCell ref="B90:K90"/>
    <mergeCell ref="B106:K106"/>
    <mergeCell ref="B17:K17"/>
    <mergeCell ref="B85:K85"/>
    <mergeCell ref="B23:K23"/>
    <mergeCell ref="B53:K53"/>
    <mergeCell ref="B59:K59"/>
    <mergeCell ref="D4:J5"/>
    <mergeCell ref="A3:K3"/>
    <mergeCell ref="A4:A6"/>
    <mergeCell ref="B4:B6"/>
    <mergeCell ref="K4:K6"/>
    <mergeCell ref="C4:C6"/>
    <mergeCell ref="B131:K131"/>
    <mergeCell ref="B195:K195"/>
    <mergeCell ref="B179:K179"/>
    <mergeCell ref="B191:K191"/>
    <mergeCell ref="B173:K173"/>
    <mergeCell ref="B136:K136"/>
    <mergeCell ref="B148:K148"/>
    <mergeCell ref="B152:K152"/>
  </mergeCells>
  <phoneticPr fontId="1" type="noConversion"/>
  <pageMargins left="0.86614173228346458" right="0.82677165354330717" top="1.1811023622047245" bottom="0.78740157480314965" header="0.11811023622047245" footer="0.11811023622047245"/>
  <pageSetup paperSize="9" scale="60" fitToHeight="0" orientation="landscape" horizontalDpi="1200" r:id="rId1"/>
  <headerFooter differentFirst="1">
    <oddHeader>&amp;C&amp;P</oddHeader>
  </headerFooter>
  <rowBreaks count="10" manualBreakCount="10">
    <brk id="16" max="8" man="1"/>
    <brk id="36" max="8" man="1"/>
    <brk id="46" max="8" man="1"/>
    <brk id="64" max="8" man="1"/>
    <brk id="67" max="8" man="1"/>
    <brk id="74" max="8" man="1"/>
    <brk id="80" max="8" man="1"/>
    <brk id="95" max="8" man="1"/>
    <brk id="114" max="8" man="1"/>
    <brk id="130" max="8" man="1"/>
  </rowBreaks>
  <ignoredErrors>
    <ignoredError sqref="C69 D69:H6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2021-10-26T06:03:31Z</dcterms:modified>
</cp:coreProperties>
</file>