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2021 по видам" sheetId="1" r:id="rId1"/>
    <sheet name="2021" sheetId="2" r:id="rId2"/>
  </sheets>
  <definedNames/>
  <calcPr fullCalcOnLoad="1"/>
</workbook>
</file>

<file path=xl/sharedStrings.xml><?xml version="1.0" encoding="utf-8"?>
<sst xmlns="http://schemas.openxmlformats.org/spreadsheetml/2006/main" count="100" uniqueCount="99">
  <si>
    <t>Наименование показателя</t>
  </si>
  <si>
    <t>Доходы</t>
  </si>
  <si>
    <t>Расходы</t>
  </si>
  <si>
    <t>Дефицит (-), профицит (+)</t>
  </si>
  <si>
    <t>Плановые показатели</t>
  </si>
  <si>
    <t>Информация по исполнению бюджета Артемовского городского округа в 2021 году</t>
  </si>
  <si>
    <t>Плановые показатели, тыс. руб.</t>
  </si>
  <si>
    <t>ИСПОЛНЕНИЕ БЮДЖЕТА</t>
  </si>
  <si>
    <t xml:space="preserve">Код бюджетной классификации </t>
  </si>
  <si>
    <t>Наименование кода поступлений в бюджет,группы, подгруппы</t>
  </si>
  <si>
    <t>Утверждено решением Думы на год, тыс.руб.</t>
  </si>
  <si>
    <t>Фактическое исполнение, тыс.руб.</t>
  </si>
  <si>
    <t>% исполнения</t>
  </si>
  <si>
    <t>ДОХОДЫ</t>
  </si>
  <si>
    <t>000 100 00000 00 0000 000</t>
  </si>
  <si>
    <t>НАЛОГОВЫЕ И НЕНАЛОГОВЫЕ ДОХОДЫ (СОБСТВЕННЫЕ ДОХОДЫ)</t>
  </si>
  <si>
    <t>000 101 00000 00 0000 000</t>
  </si>
  <si>
    <t>Налоги на прибыль, доходы</t>
  </si>
  <si>
    <t>182 101 02000 01 0000 110</t>
  </si>
  <si>
    <t>Налог на доходы физических лиц</t>
  </si>
  <si>
    <t>000 103 00000 00 0000 000</t>
  </si>
  <si>
    <t>Налоги на товары (работы, услуги), реализуемые на территории Российской Федерации</t>
  </si>
  <si>
    <t>000 103 02000 01 0000 110</t>
  </si>
  <si>
    <t xml:space="preserve"> Акцизы по подакцизным товарам (продукции), производимые на территории Российской Федерации</t>
  </si>
  <si>
    <t>000 105 00000 00 0000 000</t>
  </si>
  <si>
    <t>Налоги на совокупный доход</t>
  </si>
  <si>
    <t>182 105 01000 00 0000 110*</t>
  </si>
  <si>
    <t>Налог, взимаемый в связи с применением упрощенной системы налогообложения</t>
  </si>
  <si>
    <t>182 105 02000 00 0000 110*</t>
  </si>
  <si>
    <t>Единый налог на вмененный доход для отдельных видов деятельности</t>
  </si>
  <si>
    <t>182 105 03000 00 0000 110*</t>
  </si>
  <si>
    <t>Единый сельскохозяйственный налог</t>
  </si>
  <si>
    <t>182 105 04000 00 0000 110*</t>
  </si>
  <si>
    <t>Налог, взимаемый в связи с применением патентной системы налогообложения</t>
  </si>
  <si>
    <t>000 106 00000 00 0000 000</t>
  </si>
  <si>
    <t xml:space="preserve">Налоги на имущество </t>
  </si>
  <si>
    <t>182 106 01000 00 0000 110</t>
  </si>
  <si>
    <t>Налог на имущество физических лиц</t>
  </si>
  <si>
    <t>182 106 06000 00 0000 110</t>
  </si>
  <si>
    <t xml:space="preserve">Земельный налог </t>
  </si>
  <si>
    <t>000 108 00000 00 0000 000</t>
  </si>
  <si>
    <t>Государственная пошлина</t>
  </si>
  <si>
    <t>000 109 00000 00 0000 000</t>
  </si>
  <si>
    <t>Задолженность и перерасчеты по отмененным налогам, сборам и иным обязательным платежам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</si>
  <si>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</si>
  <si>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</si>
  <si>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000 112 00000 00 0000 000</t>
  </si>
  <si>
    <t>Платежи при пользовании природными ресурсами</t>
  </si>
  <si>
    <t>000 113 00000 00 0000 000</t>
  </si>
  <si>
    <t>Доходы от оказания платных услуг и компенсация затрат государства</t>
  </si>
  <si>
    <t>000 114 00000 00 0000 000</t>
  </si>
  <si>
    <t>Доходы от продажи материальных и нематериальных активов</t>
  </si>
  <si>
    <t>000 115 00000 00 0000 000</t>
  </si>
  <si>
    <t>Административные платежи и сборы</t>
  </si>
  <si>
    <t>000 116 00000 00 0000 000</t>
  </si>
  <si>
    <t>Штрафы, санкции, возмещение ущерба</t>
  </si>
  <si>
    <t>000 117 00000 00 0000 000</t>
  </si>
  <si>
    <t>Прочие неналоговые доходы</t>
  </si>
  <si>
    <t>000 200 00000 00 0000 000</t>
  </si>
  <si>
    <t>БЕЗВОЗМЕЗДНЫЕ ПОСТУПЛЕНИЯ</t>
  </si>
  <si>
    <t>ВСЕГО ПО ДОХОДАМ</t>
  </si>
  <si>
    <t>РАСХОДЫ</t>
  </si>
  <si>
    <t>Код раздела</t>
  </si>
  <si>
    <t>Наименование раздела</t>
  </si>
  <si>
    <t>План года, тыс.руб.</t>
  </si>
  <si>
    <t>% исполнения от плана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</si>
  <si>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</si>
  <si>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</si>
  <si>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</si>
  <si>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</si>
  <si>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</si>
  <si>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</si>
  <si>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</si>
  <si>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</si>
  <si>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</si>
  <si>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</si>
  <si>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</si>
  <si>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</si>
  <si>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</si>
  <si>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</si>
  <si>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</si>
  <si>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 и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</si>
  <si>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</si>
  <si>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</si>
  <si>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</si>
  <si>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</si>
  <si>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</si>
  <si>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</si>
  <si>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</si>
  <si>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</si>
  <si>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</si>
  <si>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</si>
  <si>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</si>
  <si>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РФ и МО</t>
  </si>
  <si>
    <t>ВСЕГО ПО РАСХОДАМ</t>
  </si>
  <si>
    <t>ДИАГРАММА "Доходы"</t>
  </si>
  <si>
    <t>ДИАГРАММА "Расходы"</t>
  </si>
  <si>
    <t>Исполнение по состоянию на 01.10.2021, тыс.руб.</t>
  </si>
  <si>
    <t>Артемовского ГО за сентябрь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</si>
</sst>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9"/>
      <name val="Arial Cyr"/>
      <family val="0"/>
    </font>
    <font>
      <b/>
      <i/>
      <sz val="9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i/>
      <sz val="10"/>
      <name val="Arial Cyr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Liberation Serif"/>
      <family val="1"/>
    </font>
    <font>
      <b/>
      <sz val="14"/>
      <color indexed="8"/>
      <name val="Liberation Serif"/>
      <family val="1"/>
    </font>
    <font>
      <b/>
      <sz val="10"/>
      <color indexed="8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sz val="12.85"/>
      <color indexed="8"/>
      <name val="Liberation Serif"/>
      <family val="0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Liberation Serif"/>
      <family val="1"/>
    </font>
    <font>
      <b/>
      <sz val="14"/>
      <color theme="1"/>
      <name val="Liberation Serif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20" borderId="1">
      <alignment horizontal="right" vertical="top" shrinkToFit="1"/>
      <protection/>
    </xf>
    <xf numFmtId="4" fontId="37" fillId="21" borderId="1">
      <alignment horizontal="right" vertical="top" shrinkToFit="1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9" borderId="3" applyNumberFormat="0" applyAlignment="0" applyProtection="0"/>
    <xf numFmtId="0" fontId="40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11" xfId="0" applyFont="1" applyBorder="1" applyAlignment="1">
      <alignment horizontal="center" wrapText="1"/>
    </xf>
    <xf numFmtId="171" fontId="53" fillId="0" borderId="11" xfId="61" applyFont="1" applyBorder="1" applyAlignment="1">
      <alignment horizontal="center"/>
    </xf>
    <xf numFmtId="0" fontId="53" fillId="0" borderId="11" xfId="0" applyFont="1" applyFill="1" applyBorder="1" applyAlignment="1">
      <alignment horizontal="center" wrapText="1"/>
    </xf>
    <xf numFmtId="171" fontId="53" fillId="0" borderId="11" xfId="6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1" xfId="54" applyNumberFormat="1" applyFont="1" applyFill="1" applyBorder="1" applyAlignment="1" applyProtection="1">
      <alignment horizontal="left" vertical="center" wrapText="1"/>
      <protection/>
    </xf>
    <xf numFmtId="173" fontId="0" fillId="0" borderId="11" xfId="0" applyNumberFormat="1" applyFill="1" applyBorder="1" applyAlignment="1">
      <alignment horizontal="center" vertical="center"/>
    </xf>
    <xf numFmtId="173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3" fontId="7" fillId="0" borderId="11" xfId="0" applyNumberFormat="1" applyFont="1" applyFill="1" applyBorder="1" applyAlignment="1">
      <alignment horizontal="center" vertical="center"/>
    </xf>
    <xf numFmtId="0" fontId="8" fillId="0" borderId="11" xfId="54" applyNumberFormat="1" applyFont="1" applyFill="1" applyBorder="1" applyAlignment="1" applyProtection="1">
      <alignment horizontal="center" vertical="center" wrapText="1"/>
      <protection/>
    </xf>
    <xf numFmtId="0" fontId="8" fillId="0" borderId="11" xfId="54" applyNumberFormat="1" applyFont="1" applyFill="1" applyBorder="1" applyAlignment="1" applyProtection="1">
      <alignment horizontal="left" vertical="center" wrapText="1"/>
      <protection/>
    </xf>
    <xf numFmtId="0" fontId="6" fillId="0" borderId="11" xfId="54" applyNumberFormat="1" applyFont="1" applyFill="1" applyBorder="1" applyAlignment="1" applyProtection="1">
      <alignment horizontal="center" vertical="center" wrapText="1"/>
      <protection/>
    </xf>
    <xf numFmtId="49" fontId="8" fillId="0" borderId="11" xfId="54" applyNumberFormat="1" applyFont="1" applyFill="1" applyBorder="1" applyAlignment="1" applyProtection="1">
      <alignment horizontal="center" vertical="center" wrapText="1"/>
      <protection/>
    </xf>
    <xf numFmtId="49" fontId="6" fillId="0" borderId="11" xfId="54" applyNumberFormat="1" applyFont="1" applyFill="1" applyBorder="1" applyAlignment="1" applyProtection="1">
      <alignment horizontal="center" vertical="center" wrapText="1"/>
      <protection/>
    </xf>
    <xf numFmtId="1" fontId="8" fillId="0" borderId="11" xfId="54" applyNumberFormat="1" applyFont="1" applyFill="1" applyBorder="1" applyAlignment="1" applyProtection="1">
      <alignment horizontal="center" vertical="center" wrapText="1"/>
      <protection/>
    </xf>
    <xf numFmtId="1" fontId="6" fillId="0" borderId="11" xfId="54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173" fontId="10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49" fontId="0" fillId="0" borderId="11" xfId="0" applyNumberForma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173" fontId="11" fillId="0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173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4" fillId="0" borderId="0" xfId="0" applyFont="1" applyAlignment="1">
      <alignment horizontal="center" wrapText="1"/>
    </xf>
    <xf numFmtId="173" fontId="55" fillId="0" borderId="1" xfId="34" applyNumberFormat="1" applyFont="1" applyFill="1" applyAlignment="1" applyProtection="1">
      <alignment horizontal="center" vertical="center" shrinkToFit="1"/>
      <protection locked="0"/>
    </xf>
    <xf numFmtId="173" fontId="55" fillId="34" borderId="1" xfId="34" applyNumberFormat="1" applyFont="1" applyFill="1" applyAlignment="1" applyProtection="1">
      <alignment horizontal="center" vertical="center" shrinkToFit="1"/>
      <protection locked="0"/>
    </xf>
    <xf numFmtId="173" fontId="6" fillId="0" borderId="11" xfId="0" applyNumberFormat="1" applyFont="1" applyFill="1" applyBorder="1" applyAlignment="1">
      <alignment horizontal="center" vertical="center"/>
    </xf>
    <xf numFmtId="173" fontId="56" fillId="0" borderId="1" xfId="33" applyNumberFormat="1" applyFont="1" applyFill="1" applyAlignment="1" applyProtection="1">
      <alignment horizontal="center" vertical="center" shrinkToFi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ходы 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455"/>
          <c:y val="0.0155"/>
          <c:w val="0.9915"/>
          <c:h val="0.98525"/>
        </c:manualLayout>
      </c:layout>
      <c:barChart>
        <c:barDir val="bar"/>
        <c:grouping val="clustered"/>
        <c:varyColors val="0"/>
        <c:ser>
          <c:idx val="0"/>
          <c:order val="0"/>
          <c:tx>
            <c:v>План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'2021 по видам'!$B$7:$B$28</c:f>
              <c:strCache/>
            </c:strRef>
          </c:cat>
          <c:val>
            <c:numRef>
              <c:f>'2021 по видам'!$C$7:$C$28</c:f>
              <c:numCache/>
            </c:numRef>
          </c:val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'2021 по видам'!$B$7:$B$28</c:f>
              <c:strCache/>
            </c:strRef>
          </c:cat>
          <c:val>
            <c:numRef>
              <c:f>'2021 по видам'!$D$7:$D$28</c:f>
              <c:numCache/>
            </c:numRef>
          </c:val>
        </c:ser>
        <c:axId val="51162330"/>
        <c:axId val="57807787"/>
      </c:barChart>
      <c:catAx>
        <c:axId val="511623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07787"/>
        <c:crosses val="autoZero"/>
        <c:auto val="1"/>
        <c:lblOffset val="100"/>
        <c:tickLblSkip val="1"/>
        <c:noMultiLvlLbl val="0"/>
      </c:catAx>
      <c:valAx>
        <c:axId val="578077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623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575"/>
          <c:y val="0.4545"/>
          <c:w val="0.04025"/>
          <c:h val="0.08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1625"/>
          <c:w val="0.94125"/>
          <c:h val="0.984"/>
        </c:manualLayout>
      </c:layout>
      <c:barChart>
        <c:barDir val="bar"/>
        <c:grouping val="clustered"/>
        <c:varyColors val="0"/>
        <c:ser>
          <c:idx val="0"/>
          <c:order val="0"/>
          <c:tx>
            <c:v>План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'2021 по видам'!$B$32:$B$44</c:f>
              <c:strCache/>
            </c:strRef>
          </c:cat>
          <c:val>
            <c:numRef>
              <c:f>'2021 по видам'!$C$32:$C$44</c:f>
              <c:numCache/>
            </c:numRef>
          </c:val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'2021 по видам'!$B$32:$B$44</c:f>
              <c:strCache/>
            </c:strRef>
          </c:cat>
          <c:val>
            <c:numRef>
              <c:f>'2021 по видам'!$D$32:$D$44</c:f>
              <c:numCache/>
            </c:numRef>
          </c:val>
        </c:ser>
        <c:axId val="50508036"/>
        <c:axId val="51919141"/>
      </c:barChart>
      <c:catAx>
        <c:axId val="50508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19141"/>
        <c:crosses val="autoZero"/>
        <c:auto val="1"/>
        <c:lblOffset val="100"/>
        <c:tickLblSkip val="1"/>
        <c:noMultiLvlLbl val="0"/>
      </c:catAx>
      <c:valAx>
        <c:axId val="5191914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08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6"/>
          <c:y val="0.45275"/>
          <c:w val="0.04075"/>
          <c:h val="0.08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2625"/>
          <c:w val="0.81875"/>
          <c:h val="0.94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'2021'!$B$6</c:f>
              <c:strCache>
                <c:ptCount val="1"/>
                <c:pt idx="0">
                  <c:v>Доходы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'2021'!$C$5:$E$5</c:f>
              <c:strCache/>
            </c:strRef>
          </c:cat>
          <c:val>
            <c:numRef>
              <c:f>'2021'!$C$6:$E$6</c:f>
              <c:numCache/>
            </c:numRef>
          </c:val>
          <c:shape val="cone"/>
        </c:ser>
        <c:ser>
          <c:idx val="1"/>
          <c:order val="1"/>
          <c:tx>
            <c:strRef>
              <c:f>'2021'!$B$7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'2021'!$C$5:$E$5</c:f>
              <c:strCache/>
            </c:strRef>
          </c:cat>
          <c:val>
            <c:numRef>
              <c:f>'2021'!$C$7:$E$7</c:f>
              <c:numCache/>
            </c:numRef>
          </c:val>
          <c:shape val="cone"/>
        </c:ser>
        <c:shape val="cone"/>
        <c:axId val="64619086"/>
        <c:axId val="44700863"/>
      </c:bar3DChart>
      <c:catAx>
        <c:axId val="64619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4700863"/>
        <c:crosses val="autoZero"/>
        <c:auto val="1"/>
        <c:lblOffset val="100"/>
        <c:tickLblSkip val="1"/>
        <c:noMultiLvlLbl val="0"/>
      </c:catAx>
      <c:valAx>
        <c:axId val="44700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6190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25"/>
          <c:y val="0.4235"/>
          <c:w val="0.13475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123825</xdr:rowOff>
    </xdr:from>
    <xdr:to>
      <xdr:col>16</xdr:col>
      <xdr:colOff>590550</xdr:colOff>
      <xdr:row>31</xdr:row>
      <xdr:rowOff>171450</xdr:rowOff>
    </xdr:to>
    <xdr:graphicFrame>
      <xdr:nvGraphicFramePr>
        <xdr:cNvPr id="1" name="Диаграмма 2"/>
        <xdr:cNvGraphicFramePr/>
      </xdr:nvGraphicFramePr>
      <xdr:xfrm>
        <a:off x="8467725" y="762000"/>
        <a:ext cx="121443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36</xdr:row>
      <xdr:rowOff>142875</xdr:rowOff>
    </xdr:from>
    <xdr:to>
      <xdr:col>16</xdr:col>
      <xdr:colOff>361950</xdr:colOff>
      <xdr:row>62</xdr:row>
      <xdr:rowOff>0</xdr:rowOff>
    </xdr:to>
    <xdr:graphicFrame>
      <xdr:nvGraphicFramePr>
        <xdr:cNvPr id="2" name="Диаграмма 3"/>
        <xdr:cNvGraphicFramePr/>
      </xdr:nvGraphicFramePr>
      <xdr:xfrm>
        <a:off x="8401050" y="7229475"/>
        <a:ext cx="1198245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66675</xdr:rowOff>
    </xdr:from>
    <xdr:to>
      <xdr:col>5</xdr:col>
      <xdr:colOff>57150</xdr:colOff>
      <xdr:row>30</xdr:row>
      <xdr:rowOff>19050</xdr:rowOff>
    </xdr:to>
    <xdr:graphicFrame>
      <xdr:nvGraphicFramePr>
        <xdr:cNvPr id="1" name="Диаграмма 3"/>
        <xdr:cNvGraphicFramePr/>
      </xdr:nvGraphicFramePr>
      <xdr:xfrm>
        <a:off x="619125" y="3448050"/>
        <a:ext cx="6096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31.8515625" style="0" customWidth="1"/>
    <col min="2" max="2" width="42.140625" style="0" customWidth="1"/>
    <col min="3" max="3" width="15.8515625" style="0" customWidth="1"/>
    <col min="4" max="4" width="14.140625" style="0" customWidth="1"/>
    <col min="5" max="5" width="13.140625" style="0" customWidth="1"/>
    <col min="11" max="11" width="37.57421875" style="0" customWidth="1"/>
    <col min="12" max="12" width="15.7109375" style="0" customWidth="1"/>
    <col min="13" max="13" width="25.7109375" style="0" customWidth="1"/>
    <col min="14" max="14" width="14.140625" style="0" customWidth="1"/>
    <col min="15" max="15" width="19.7109375" style="0" customWidth="1"/>
    <col min="16" max="16" width="24.57421875" style="0" customWidth="1"/>
  </cols>
  <sheetData>
    <row r="1" spans="1:18" ht="27" customHeight="1">
      <c r="A1" s="49" t="s">
        <v>7</v>
      </c>
      <c r="B1" s="49"/>
      <c r="C1" s="49"/>
      <c r="D1" s="49"/>
      <c r="E1" s="49"/>
      <c r="H1" s="51" t="s">
        <v>95</v>
      </c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5" ht="23.25" customHeight="1">
      <c r="A2" s="50" t="s">
        <v>98</v>
      </c>
      <c r="B2" s="50"/>
      <c r="C2" s="50"/>
      <c r="D2" s="50"/>
      <c r="E2" s="50"/>
    </row>
    <row r="4" spans="1:5" ht="69.75" customHeight="1">
      <c r="A4" s="6" t="s">
        <v>8</v>
      </c>
      <c r="B4" s="7" t="s">
        <v>9</v>
      </c>
      <c r="C4" s="7" t="s">
        <v>10</v>
      </c>
      <c r="D4" s="7" t="s">
        <v>11</v>
      </c>
      <c r="E4" s="7" t="s">
        <v>12</v>
      </c>
    </row>
    <row r="5" spans="1:5" ht="17.25" customHeight="1">
      <c r="A5" s="8" t="s">
        <v>13</v>
      </c>
      <c r="B5" s="9"/>
      <c r="C5" s="9"/>
      <c r="D5" s="9"/>
      <c r="E5" s="10"/>
    </row>
    <row r="6" spans="1:5" ht="25.5" customHeight="1" hidden="1">
      <c r="A6" s="11" t="s">
        <v>14</v>
      </c>
      <c r="B6" s="12" t="s">
        <v>15</v>
      </c>
      <c r="C6" s="13">
        <f>C7+C9+C11+C16+C19+C20+C21+C22+C23+C24+C25+C26+C27</f>
        <v>753744</v>
      </c>
      <c r="D6" s="13">
        <f>D7+D9+D11+D16+D19+D20+D21+D22+D23+D24+D25+D26+D27</f>
        <v>528630.1000000001</v>
      </c>
      <c r="E6" s="14">
        <f aca="true" t="shared" si="0" ref="E6:E19">D6/C6*100</f>
        <v>70.13390488017153</v>
      </c>
    </row>
    <row r="7" spans="1:5" ht="15">
      <c r="A7" s="15" t="s">
        <v>16</v>
      </c>
      <c r="B7" s="12" t="s">
        <v>17</v>
      </c>
      <c r="C7" s="16">
        <f>C8</f>
        <v>578028</v>
      </c>
      <c r="D7" s="16">
        <f>D8</f>
        <v>391795.8</v>
      </c>
      <c r="E7" s="14">
        <f t="shared" si="0"/>
        <v>67.78145695364238</v>
      </c>
    </row>
    <row r="8" spans="1:5" ht="18" customHeight="1">
      <c r="A8" s="17" t="s">
        <v>18</v>
      </c>
      <c r="B8" s="18" t="s">
        <v>19</v>
      </c>
      <c r="C8" s="16">
        <v>578028</v>
      </c>
      <c r="D8" s="16">
        <v>391795.8</v>
      </c>
      <c r="E8" s="14">
        <f t="shared" si="0"/>
        <v>67.78145695364238</v>
      </c>
    </row>
    <row r="9" spans="1:5" ht="39.75" customHeight="1" hidden="1">
      <c r="A9" s="19" t="s">
        <v>20</v>
      </c>
      <c r="B9" s="12" t="s">
        <v>21</v>
      </c>
      <c r="C9" s="16">
        <f>C10</f>
        <v>55242</v>
      </c>
      <c r="D9" s="16">
        <f>D10</f>
        <v>40963.6</v>
      </c>
      <c r="E9" s="14">
        <f t="shared" si="0"/>
        <v>74.15299952934362</v>
      </c>
    </row>
    <row r="10" spans="1:5" ht="38.25" customHeight="1">
      <c r="A10" s="19" t="s">
        <v>22</v>
      </c>
      <c r="B10" s="18" t="s">
        <v>23</v>
      </c>
      <c r="C10" s="16">
        <v>55242</v>
      </c>
      <c r="D10" s="16">
        <v>40963.6</v>
      </c>
      <c r="E10" s="14">
        <f t="shared" si="0"/>
        <v>74.15299952934362</v>
      </c>
    </row>
    <row r="11" spans="1:5" ht="18" customHeight="1" hidden="1">
      <c r="A11" s="19" t="s">
        <v>24</v>
      </c>
      <c r="B11" s="12" t="s">
        <v>25</v>
      </c>
      <c r="C11" s="14">
        <f>C12+C13+C14+C15</f>
        <v>57247</v>
      </c>
      <c r="D11" s="14">
        <f>D12+D13+D14+D15</f>
        <v>48447.5</v>
      </c>
      <c r="E11" s="14">
        <f t="shared" si="0"/>
        <v>84.62888885007075</v>
      </c>
    </row>
    <row r="12" spans="1:5" ht="31.5" customHeight="1">
      <c r="A12" s="17" t="s">
        <v>26</v>
      </c>
      <c r="B12" s="18" t="s">
        <v>27</v>
      </c>
      <c r="C12" s="16">
        <v>49996</v>
      </c>
      <c r="D12" s="14">
        <v>37005.3</v>
      </c>
      <c r="E12" s="14">
        <f t="shared" si="0"/>
        <v>74.01652132170574</v>
      </c>
    </row>
    <row r="13" spans="1:5" ht="37.5" customHeight="1">
      <c r="A13" s="17" t="s">
        <v>28</v>
      </c>
      <c r="B13" s="18" t="s">
        <v>29</v>
      </c>
      <c r="C13" s="16">
        <v>3748</v>
      </c>
      <c r="D13" s="16">
        <v>4140.2</v>
      </c>
      <c r="E13" s="14">
        <f t="shared" si="0"/>
        <v>110.46424759871931</v>
      </c>
    </row>
    <row r="14" spans="1:5" ht="24.75" customHeight="1">
      <c r="A14" s="20" t="s">
        <v>30</v>
      </c>
      <c r="B14" s="18" t="s">
        <v>31</v>
      </c>
      <c r="C14" s="16">
        <v>2594</v>
      </c>
      <c r="D14" s="16">
        <v>2593.8</v>
      </c>
      <c r="E14" s="14">
        <f t="shared" si="0"/>
        <v>99.9922898997687</v>
      </c>
    </row>
    <row r="15" spans="1:5" ht="24.75" customHeight="1">
      <c r="A15" s="20" t="s">
        <v>32</v>
      </c>
      <c r="B15" s="18" t="s">
        <v>33</v>
      </c>
      <c r="C15" s="16">
        <v>909</v>
      </c>
      <c r="D15" s="16">
        <v>4708.2</v>
      </c>
      <c r="E15" s="14">
        <f t="shared" si="0"/>
        <v>517.953795379538</v>
      </c>
    </row>
    <row r="16" spans="1:5" ht="15.75" customHeight="1">
      <c r="A16" s="21" t="s">
        <v>34</v>
      </c>
      <c r="B16" s="12" t="s">
        <v>35</v>
      </c>
      <c r="C16" s="14">
        <f>C17+C18</f>
        <v>27008</v>
      </c>
      <c r="D16" s="14">
        <f>D17+D18</f>
        <v>9974.1</v>
      </c>
      <c r="E16" s="14">
        <f t="shared" si="0"/>
        <v>36.930168838862556</v>
      </c>
    </row>
    <row r="17" spans="1:5" ht="15">
      <c r="A17" s="17" t="s">
        <v>36</v>
      </c>
      <c r="B17" s="18" t="s">
        <v>37</v>
      </c>
      <c r="C17" s="16">
        <v>12817</v>
      </c>
      <c r="D17" s="16">
        <v>2255</v>
      </c>
      <c r="E17" s="14">
        <f t="shared" si="0"/>
        <v>17.593820706873682</v>
      </c>
    </row>
    <row r="18" spans="1:5" ht="15">
      <c r="A18" s="22" t="s">
        <v>38</v>
      </c>
      <c r="B18" s="18" t="s">
        <v>39</v>
      </c>
      <c r="C18" s="16">
        <v>14191</v>
      </c>
      <c r="D18" s="16">
        <v>7719.1</v>
      </c>
      <c r="E18" s="14">
        <f t="shared" si="0"/>
        <v>54.39433443731942</v>
      </c>
    </row>
    <row r="19" spans="1:5" ht="15" customHeight="1" hidden="1">
      <c r="A19" s="19" t="s">
        <v>40</v>
      </c>
      <c r="B19" s="12" t="s">
        <v>41</v>
      </c>
      <c r="C19" s="13">
        <v>14168</v>
      </c>
      <c r="D19" s="13">
        <v>7854.9</v>
      </c>
      <c r="E19" s="14">
        <f t="shared" si="0"/>
        <v>55.44113495200451</v>
      </c>
    </row>
    <row r="20" spans="1:5" ht="38.25" customHeight="1" hidden="1">
      <c r="A20" s="23" t="s">
        <v>42</v>
      </c>
      <c r="B20" s="12" t="s">
        <v>43</v>
      </c>
      <c r="C20" s="13">
        <v>0</v>
      </c>
      <c r="D20" s="14">
        <v>0</v>
      </c>
      <c r="E20" s="14">
        <v>0</v>
      </c>
    </row>
    <row r="21" spans="1:5" ht="38.25" customHeight="1" hidden="1">
      <c r="A21" s="23" t="s">
        <v>44</v>
      </c>
      <c r="B21" s="12" t="s">
        <v>45</v>
      </c>
      <c r="C21" s="13">
        <v>13358</v>
      </c>
      <c r="D21" s="14">
        <v>7934.2</v>
      </c>
      <c r="E21" s="14">
        <f>D21/C21*100</f>
        <v>59.39661625991914</v>
      </c>
    </row>
    <row r="22" spans="1:5" ht="25.5" customHeight="1" hidden="1">
      <c r="A22" s="24" t="s">
        <v>46</v>
      </c>
      <c r="B22" s="12" t="s">
        <v>47</v>
      </c>
      <c r="C22" s="13">
        <v>1537</v>
      </c>
      <c r="D22" s="14">
        <v>1462.2</v>
      </c>
      <c r="E22" s="14">
        <f>D22/C22*100</f>
        <v>95.13337670787249</v>
      </c>
    </row>
    <row r="23" spans="1:5" ht="37.5" customHeight="1" hidden="1">
      <c r="A23" s="25" t="s">
        <v>48</v>
      </c>
      <c r="B23" s="12" t="s">
        <v>49</v>
      </c>
      <c r="C23" s="13">
        <v>1819</v>
      </c>
      <c r="D23" s="14">
        <v>14572.9</v>
      </c>
      <c r="E23" s="14">
        <f>D23/C23*100</f>
        <v>801.1489829576691</v>
      </c>
    </row>
    <row r="24" spans="1:5" ht="36" customHeight="1" hidden="1">
      <c r="A24" s="25" t="s">
        <v>50</v>
      </c>
      <c r="B24" s="12" t="s">
        <v>51</v>
      </c>
      <c r="C24" s="13">
        <v>3547</v>
      </c>
      <c r="D24" s="14">
        <v>3212.1</v>
      </c>
      <c r="E24" s="14">
        <f>D24/C24*100</f>
        <v>90.558218212574</v>
      </c>
    </row>
    <row r="25" spans="1:5" ht="22.5" customHeight="1" hidden="1">
      <c r="A25" s="25" t="s">
        <v>52</v>
      </c>
      <c r="B25" s="12" t="s">
        <v>53</v>
      </c>
      <c r="C25" s="13">
        <v>0</v>
      </c>
      <c r="D25" s="14">
        <v>0</v>
      </c>
      <c r="E25" s="14">
        <v>0</v>
      </c>
    </row>
    <row r="26" spans="1:5" ht="30" customHeight="1" hidden="1">
      <c r="A26" s="25" t="s">
        <v>54</v>
      </c>
      <c r="B26" s="12" t="s">
        <v>55</v>
      </c>
      <c r="C26" s="13">
        <v>1767</v>
      </c>
      <c r="D26" s="14">
        <v>1988.5</v>
      </c>
      <c r="E26" s="14">
        <f>D26/C26*100</f>
        <v>112.53537068477645</v>
      </c>
    </row>
    <row r="27" spans="1:5" ht="15" customHeight="1" hidden="1">
      <c r="A27" s="25" t="s">
        <v>56</v>
      </c>
      <c r="B27" s="12" t="s">
        <v>57</v>
      </c>
      <c r="C27" s="13">
        <v>23</v>
      </c>
      <c r="D27" s="14">
        <v>424.3</v>
      </c>
      <c r="E27" s="14">
        <f>D27/C27*100</f>
        <v>1844.782608695652</v>
      </c>
    </row>
    <row r="28" spans="1:5" ht="15">
      <c r="A28" s="25" t="s">
        <v>58</v>
      </c>
      <c r="B28" s="12" t="s">
        <v>59</v>
      </c>
      <c r="C28" s="13">
        <v>1584912</v>
      </c>
      <c r="D28" s="14">
        <v>1154893.2</v>
      </c>
      <c r="E28" s="14">
        <f>D28/C28*100</f>
        <v>72.86796995669161</v>
      </c>
    </row>
    <row r="29" spans="1:9" ht="15" customHeight="1">
      <c r="A29" s="26" t="s">
        <v>60</v>
      </c>
      <c r="B29" s="27"/>
      <c r="C29" s="28">
        <f>C6+C28</f>
        <v>2338656</v>
      </c>
      <c r="D29" s="28">
        <f>D6+D28</f>
        <v>1683523.3</v>
      </c>
      <c r="E29" s="28">
        <f>D29/C29*100</f>
        <v>71.98678642776022</v>
      </c>
      <c r="G29" s="29"/>
      <c r="H29" s="29"/>
      <c r="I29" s="30"/>
    </row>
    <row r="30" spans="1:6" ht="15" customHeight="1">
      <c r="A30" s="31" t="s">
        <v>61</v>
      </c>
      <c r="B30" s="32"/>
      <c r="C30" s="32"/>
      <c r="D30" s="32"/>
      <c r="E30" s="33"/>
      <c r="F30" s="34"/>
    </row>
    <row r="31" spans="1:9" s="39" customFormat="1" ht="39.75" customHeight="1">
      <c r="A31" s="35" t="s">
        <v>62</v>
      </c>
      <c r="B31" s="35" t="s">
        <v>63</v>
      </c>
      <c r="C31" s="35" t="s">
        <v>64</v>
      </c>
      <c r="D31" s="35" t="s">
        <v>11</v>
      </c>
      <c r="E31" s="35" t="s">
        <v>65</v>
      </c>
      <c r="F31" s="36"/>
      <c r="G31" s="37"/>
      <c r="H31" s="37"/>
      <c r="I31" s="38"/>
    </row>
    <row r="32" spans="1:7" ht="15">
      <c r="A32" s="40" t="s">
        <v>66</v>
      </c>
      <c r="B32" s="41" t="s">
        <v>67</v>
      </c>
      <c r="C32" s="53">
        <v>160226.5586</v>
      </c>
      <c r="D32" s="53">
        <v>110872.4256</v>
      </c>
      <c r="E32" s="42">
        <f>D32/C32*100</f>
        <v>69.19728325239085</v>
      </c>
      <c r="F32" s="34"/>
      <c r="G32" s="34"/>
    </row>
    <row r="33" spans="1:6" ht="15">
      <c r="A33" s="40" t="s">
        <v>68</v>
      </c>
      <c r="B33" s="41" t="s">
        <v>69</v>
      </c>
      <c r="C33" s="53">
        <v>3667.2</v>
      </c>
      <c r="D33" s="53">
        <v>2089.8499</v>
      </c>
      <c r="E33" s="42">
        <f aca="true" t="shared" si="1" ref="E33:E46">D33/C33*100</f>
        <v>56.98761725567191</v>
      </c>
      <c r="F33" s="34"/>
    </row>
    <row r="34" spans="1:17" ht="25.5">
      <c r="A34" s="40" t="s">
        <v>70</v>
      </c>
      <c r="B34" s="41" t="s">
        <v>71</v>
      </c>
      <c r="C34" s="53">
        <v>27595.4122</v>
      </c>
      <c r="D34" s="53">
        <v>16512.4684</v>
      </c>
      <c r="E34" s="42">
        <f t="shared" si="1"/>
        <v>59.837730563053526</v>
      </c>
      <c r="F34" s="34"/>
      <c r="G34" s="51" t="s">
        <v>96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1:7" ht="15">
      <c r="A35" s="40" t="s">
        <v>72</v>
      </c>
      <c r="B35" s="41" t="s">
        <v>73</v>
      </c>
      <c r="C35" s="53">
        <v>122701.6068</v>
      </c>
      <c r="D35" s="53">
        <v>89905.8638</v>
      </c>
      <c r="E35" s="42">
        <f t="shared" si="1"/>
        <v>73.27195311023425</v>
      </c>
      <c r="F35" s="34"/>
      <c r="G35" s="34"/>
    </row>
    <row r="36" spans="1:7" ht="15">
      <c r="A36" s="40" t="s">
        <v>74</v>
      </c>
      <c r="B36" s="41" t="s">
        <v>75</v>
      </c>
      <c r="C36" s="53">
        <v>216065.8473</v>
      </c>
      <c r="D36" s="53">
        <v>130185.4507</v>
      </c>
      <c r="E36" s="42">
        <f t="shared" si="1"/>
        <v>60.25267404674186</v>
      </c>
      <c r="F36" s="34"/>
      <c r="G36" s="34"/>
    </row>
    <row r="37" spans="1:7" ht="15">
      <c r="A37" s="40" t="s">
        <v>76</v>
      </c>
      <c r="B37" s="41" t="s">
        <v>77</v>
      </c>
      <c r="C37" s="53">
        <v>15872.7972</v>
      </c>
      <c r="D37" s="53">
        <v>6086.9188</v>
      </c>
      <c r="E37" s="42">
        <f t="shared" si="1"/>
        <v>38.348116738995444</v>
      </c>
      <c r="F37" s="34"/>
      <c r="G37" s="34"/>
    </row>
    <row r="38" spans="1:7" ht="15">
      <c r="A38" s="40" t="s">
        <v>78</v>
      </c>
      <c r="B38" s="41" t="s">
        <v>79</v>
      </c>
      <c r="C38" s="53">
        <v>1421615.089</v>
      </c>
      <c r="D38" s="54">
        <v>1026659.2954</v>
      </c>
      <c r="E38" s="42">
        <f t="shared" si="1"/>
        <v>72.21781080856269</v>
      </c>
      <c r="F38" s="34"/>
      <c r="G38" s="34"/>
    </row>
    <row r="39" spans="1:7" ht="15">
      <c r="A39" s="40" t="s">
        <v>80</v>
      </c>
      <c r="B39" s="41" t="s">
        <v>81</v>
      </c>
      <c r="C39" s="53">
        <v>186650.507</v>
      </c>
      <c r="D39" s="53">
        <v>146400.0386</v>
      </c>
      <c r="E39" s="42">
        <f t="shared" si="1"/>
        <v>78.43538223016988</v>
      </c>
      <c r="F39" s="34"/>
      <c r="G39" s="34"/>
    </row>
    <row r="40" spans="1:7" ht="15">
      <c r="A40" s="40" t="s">
        <v>82</v>
      </c>
      <c r="B40" s="41" t="s">
        <v>83</v>
      </c>
      <c r="C40" s="53">
        <v>0</v>
      </c>
      <c r="D40" s="55">
        <v>0</v>
      </c>
      <c r="E40" s="42">
        <v>0</v>
      </c>
      <c r="F40" s="34"/>
      <c r="G40" s="34"/>
    </row>
    <row r="41" spans="1:7" ht="15">
      <c r="A41" s="40" t="s">
        <v>84</v>
      </c>
      <c r="B41" s="41" t="s">
        <v>85</v>
      </c>
      <c r="C41" s="53">
        <v>274508.662</v>
      </c>
      <c r="D41" s="53">
        <v>203379.4053</v>
      </c>
      <c r="E41" s="42">
        <f t="shared" si="1"/>
        <v>74.08852012837394</v>
      </c>
      <c r="F41" s="34"/>
      <c r="G41" s="34"/>
    </row>
    <row r="42" spans="1:7" ht="15">
      <c r="A42" s="40" t="s">
        <v>86</v>
      </c>
      <c r="B42" s="41" t="s">
        <v>87</v>
      </c>
      <c r="C42" s="53">
        <v>49413.569</v>
      </c>
      <c r="D42" s="53">
        <v>31472.0929</v>
      </c>
      <c r="E42" s="42">
        <f t="shared" si="1"/>
        <v>63.69119563090049</v>
      </c>
      <c r="F42" s="34"/>
      <c r="G42" s="34"/>
    </row>
    <row r="43" spans="1:7" ht="15">
      <c r="A43" s="40" t="s">
        <v>88</v>
      </c>
      <c r="B43" s="41" t="s">
        <v>89</v>
      </c>
      <c r="C43" s="53">
        <v>3066.404</v>
      </c>
      <c r="D43" s="53">
        <v>2272.137</v>
      </c>
      <c r="E43" s="42">
        <f t="shared" si="1"/>
        <v>74.09777054817305</v>
      </c>
      <c r="F43" s="34"/>
      <c r="G43" s="34"/>
    </row>
    <row r="44" spans="1:7" ht="25.5">
      <c r="A44" s="40" t="s">
        <v>90</v>
      </c>
      <c r="B44" s="41" t="s">
        <v>91</v>
      </c>
      <c r="C44" s="53">
        <v>3</v>
      </c>
      <c r="D44" s="53">
        <v>1.869</v>
      </c>
      <c r="E44" s="42">
        <f t="shared" si="1"/>
        <v>62.3</v>
      </c>
      <c r="F44" s="34"/>
      <c r="G44" s="34"/>
    </row>
    <row r="45" spans="1:7" ht="25.5">
      <c r="A45" s="40" t="s">
        <v>92</v>
      </c>
      <c r="B45" s="41" t="s">
        <v>93</v>
      </c>
      <c r="C45" s="53">
        <v>0</v>
      </c>
      <c r="D45" s="42">
        <v>0</v>
      </c>
      <c r="E45" s="42">
        <v>0</v>
      </c>
      <c r="F45" s="34"/>
      <c r="G45" s="34"/>
    </row>
    <row r="46" spans="1:7" ht="18" customHeight="1">
      <c r="A46" s="43" t="s">
        <v>94</v>
      </c>
      <c r="B46" s="44"/>
      <c r="C46" s="56">
        <f>SUM(C32:C45)</f>
        <v>2481386.6531</v>
      </c>
      <c r="D46" s="56">
        <f>SUM(D32:D45)</f>
        <v>1765837.8154</v>
      </c>
      <c r="E46" s="56">
        <f t="shared" si="1"/>
        <v>71.16334784802424</v>
      </c>
      <c r="F46" s="34"/>
      <c r="G46" s="34"/>
    </row>
    <row r="47" spans="1:7" ht="15">
      <c r="A47" s="34"/>
      <c r="B47" s="34"/>
      <c r="C47" s="34"/>
      <c r="D47" s="34"/>
      <c r="E47" s="34"/>
      <c r="F47" s="34"/>
      <c r="G47" s="34"/>
    </row>
    <row r="48" spans="3:7" ht="15">
      <c r="C48" s="34"/>
      <c r="D48" s="34"/>
      <c r="E48" s="34"/>
      <c r="F48" s="34"/>
      <c r="G48" s="34"/>
    </row>
    <row r="49" spans="1:7" ht="15">
      <c r="A49" s="45"/>
      <c r="C49" s="46"/>
      <c r="D49" s="46"/>
      <c r="E49" s="34"/>
      <c r="F49" s="34"/>
      <c r="G49" s="34"/>
    </row>
    <row r="50" spans="3:7" ht="15">
      <c r="C50" s="34"/>
      <c r="D50" s="47"/>
      <c r="E50" s="47"/>
      <c r="F50" s="34"/>
      <c r="G50" s="34"/>
    </row>
    <row r="51" spans="3:7" ht="15">
      <c r="C51" s="34"/>
      <c r="D51" s="34"/>
      <c r="E51" s="34"/>
      <c r="F51" s="34"/>
      <c r="G51" s="34"/>
    </row>
    <row r="52" spans="3:7" ht="15">
      <c r="C52" s="34"/>
      <c r="D52" s="34"/>
      <c r="E52" s="34"/>
      <c r="F52" s="34"/>
      <c r="G52" s="34"/>
    </row>
    <row r="53" spans="3:7" ht="15">
      <c r="C53" s="34"/>
      <c r="D53" s="34"/>
      <c r="E53" s="34"/>
      <c r="F53" s="34"/>
      <c r="G53" s="34"/>
    </row>
    <row r="54" spans="3:7" ht="15">
      <c r="C54" s="34"/>
      <c r="D54" s="34"/>
      <c r="E54" s="34"/>
      <c r="F54" s="34"/>
      <c r="G54" s="34"/>
    </row>
    <row r="55" ht="15">
      <c r="A55" s="48"/>
    </row>
    <row r="56" ht="15">
      <c r="A56" s="48"/>
    </row>
  </sheetData>
  <sheetProtection/>
  <mergeCells count="4">
    <mergeCell ref="A1:E1"/>
    <mergeCell ref="A2:E2"/>
    <mergeCell ref="H1:R1"/>
    <mergeCell ref="G34:Q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8"/>
  <sheetViews>
    <sheetView zoomScalePageLayoutView="0" workbookViewId="0" topLeftCell="A1">
      <selection activeCell="E8" sqref="E8"/>
    </sheetView>
  </sheetViews>
  <sheetFormatPr defaultColWidth="9.140625" defaultRowHeight="15"/>
  <cols>
    <col min="2" max="2" width="36.00390625" style="0" customWidth="1"/>
    <col min="3" max="3" width="18.57421875" style="0" hidden="1" customWidth="1"/>
    <col min="4" max="4" width="28.57421875" style="0" customWidth="1"/>
    <col min="5" max="5" width="26.140625" style="0" customWidth="1"/>
  </cols>
  <sheetData>
    <row r="3" spans="2:5" ht="50.25" customHeight="1">
      <c r="B3" s="52" t="s">
        <v>5</v>
      </c>
      <c r="C3" s="52"/>
      <c r="D3" s="52"/>
      <c r="E3" s="52"/>
    </row>
    <row r="5" spans="2:5" ht="72">
      <c r="B5" s="1" t="s">
        <v>0</v>
      </c>
      <c r="C5" s="2" t="s">
        <v>4</v>
      </c>
      <c r="D5" s="4" t="s">
        <v>6</v>
      </c>
      <c r="E5" s="4" t="s">
        <v>97</v>
      </c>
    </row>
    <row r="6" spans="2:5" ht="18">
      <c r="B6" s="1" t="s">
        <v>1</v>
      </c>
      <c r="C6" s="3">
        <v>2276574.8</v>
      </c>
      <c r="D6" s="5">
        <v>2338656</v>
      </c>
      <c r="E6" s="5">
        <v>1683523.3</v>
      </c>
    </row>
    <row r="7" spans="2:5" ht="18">
      <c r="B7" s="1" t="s">
        <v>2</v>
      </c>
      <c r="C7" s="3">
        <v>2365478.6</v>
      </c>
      <c r="D7" s="5">
        <v>2481386.7</v>
      </c>
      <c r="E7" s="5">
        <v>1765837.8</v>
      </c>
    </row>
    <row r="8" spans="2:5" ht="18">
      <c r="B8" s="1" t="s">
        <v>3</v>
      </c>
      <c r="C8" s="3">
        <f>C6-C7</f>
        <v>-88903.80000000028</v>
      </c>
      <c r="D8" s="5">
        <f>D6-D7</f>
        <v>-142730.7000000002</v>
      </c>
      <c r="E8" s="5">
        <f>E6-E7</f>
        <v>-82314.5</v>
      </c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Шиленко</dc:creator>
  <cp:keywords/>
  <dc:description/>
  <cp:lastModifiedBy>Ольга С. Бакланова</cp:lastModifiedBy>
  <dcterms:created xsi:type="dcterms:W3CDTF">2019-10-07T10:37:48Z</dcterms:created>
  <dcterms:modified xsi:type="dcterms:W3CDTF">2021-10-12T10:40:11Z</dcterms:modified>
  <cp:category/>
  <cp:version/>
  <cp:contentType/>
  <cp:contentStatus/>
</cp:coreProperties>
</file>