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50" tabRatio="819" activeTab="1"/>
  </bookViews>
  <sheets>
    <sheet name="Приложение 1" sheetId="9" r:id="rId1"/>
    <sheet name="Приложение 2" sheetId="7" r:id="rId2"/>
    <sheet name="Приложение 3" sheetId="8" r:id="rId3"/>
  </sheets>
  <definedNames>
    <definedName name="_xlnm.Print_Area" localSheetId="1">'Приложение 2'!$A$1:$J$222</definedName>
    <definedName name="_xlnm.Print_Area" localSheetId="2">'Приложение 3'!$A$1:$M$183</definedName>
  </definedNames>
  <calcPr calcId="152511"/>
</workbook>
</file>

<file path=xl/calcChain.xml><?xml version="1.0" encoding="utf-8"?>
<calcChain xmlns="http://schemas.openxmlformats.org/spreadsheetml/2006/main">
  <c r="A14" i="9" l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H142" i="7" l="1"/>
  <c r="H124" i="7"/>
  <c r="H121" i="7" s="1"/>
  <c r="H25" i="7"/>
  <c r="H15" i="7" s="1"/>
  <c r="J182" i="8"/>
  <c r="J181" i="8"/>
  <c r="F110" i="7" l="1"/>
  <c r="H81" i="7" l="1"/>
  <c r="F76" i="7"/>
  <c r="H76" i="7"/>
  <c r="H42" i="8" l="1"/>
  <c r="H43" i="8"/>
  <c r="H44" i="8"/>
  <c r="J72" i="8" l="1"/>
  <c r="K72" i="8"/>
  <c r="L72" i="8"/>
  <c r="M72" i="8"/>
  <c r="J73" i="8"/>
  <c r="K73" i="8"/>
  <c r="L73" i="8"/>
  <c r="M73" i="8"/>
  <c r="J74" i="8"/>
  <c r="K74" i="8"/>
  <c r="L74" i="8"/>
  <c r="M74" i="8"/>
  <c r="J75" i="8"/>
  <c r="K75" i="8"/>
  <c r="L75" i="8"/>
  <c r="M75" i="8"/>
  <c r="I75" i="8"/>
  <c r="I72" i="8"/>
  <c r="I73" i="8"/>
  <c r="I74" i="8"/>
  <c r="E185" i="7"/>
  <c r="E206" i="7"/>
  <c r="J26" i="8" l="1"/>
  <c r="F37" i="7" s="1"/>
  <c r="K26" i="8"/>
  <c r="L26" i="8"/>
  <c r="M26" i="8"/>
  <c r="I26" i="8"/>
  <c r="K25" i="8" l="1"/>
  <c r="L25" i="8"/>
  <c r="M25" i="8"/>
  <c r="K24" i="8"/>
  <c r="L24" i="8"/>
  <c r="M24" i="8"/>
  <c r="J25" i="8"/>
  <c r="J24" i="8"/>
  <c r="F181" i="7" l="1"/>
  <c r="F190" i="7"/>
  <c r="G190" i="7"/>
  <c r="H190" i="7"/>
  <c r="I190" i="7"/>
  <c r="F189" i="7"/>
  <c r="G189" i="7"/>
  <c r="H189" i="7"/>
  <c r="I189" i="7"/>
  <c r="E204" i="7" l="1"/>
  <c r="J149" i="8" l="1"/>
  <c r="K149" i="8"/>
  <c r="L149" i="8"/>
  <c r="H149" i="8" s="1"/>
  <c r="D148" i="8" s="1"/>
  <c r="M149" i="8"/>
  <c r="I149" i="8"/>
  <c r="A149" i="8"/>
  <c r="A150" i="8"/>
  <c r="H150" i="8"/>
  <c r="H151" i="8"/>
  <c r="H152" i="8"/>
  <c r="H153" i="8"/>
  <c r="E205" i="7"/>
  <c r="E207" i="7"/>
  <c r="D217" i="7"/>
  <c r="D216" i="7"/>
  <c r="D215" i="7"/>
  <c r="D214" i="7"/>
  <c r="I213" i="7"/>
  <c r="H213" i="7"/>
  <c r="G213" i="7"/>
  <c r="F213" i="7"/>
  <c r="E213" i="7"/>
  <c r="D213" i="7" l="1"/>
  <c r="J41" i="8"/>
  <c r="K41" i="8"/>
  <c r="L41" i="8"/>
  <c r="F193" i="7"/>
  <c r="G193" i="7"/>
  <c r="H193" i="7"/>
  <c r="I193" i="7"/>
  <c r="E193" i="7"/>
  <c r="J15" i="8" l="1"/>
  <c r="K15" i="8"/>
  <c r="L15" i="8"/>
  <c r="M15" i="8"/>
  <c r="I15" i="8"/>
  <c r="E181" i="7" l="1"/>
  <c r="D197" i="7"/>
  <c r="D196" i="7"/>
  <c r="D195" i="7"/>
  <c r="D194" i="7"/>
  <c r="D193" i="7" l="1"/>
  <c r="E115" i="7"/>
  <c r="E180" i="7"/>
  <c r="E188" i="7"/>
  <c r="E183" i="7" l="1"/>
  <c r="I25" i="8"/>
  <c r="I27" i="8"/>
  <c r="J27" i="8"/>
  <c r="K27" i="8"/>
  <c r="L27" i="8"/>
  <c r="M27" i="8"/>
  <c r="I24" i="8"/>
  <c r="I77" i="8"/>
  <c r="D184" i="7"/>
  <c r="E208" i="7"/>
  <c r="D209" i="7"/>
  <c r="D210" i="7"/>
  <c r="D211" i="7"/>
  <c r="D212" i="7"/>
  <c r="D205" i="7"/>
  <c r="D206" i="7"/>
  <c r="D199" i="7"/>
  <c r="D189" i="7"/>
  <c r="D190" i="7"/>
  <c r="D192" i="7"/>
  <c r="F188" i="7"/>
  <c r="G188" i="7"/>
  <c r="H188" i="7"/>
  <c r="I188" i="7"/>
  <c r="I208" i="7"/>
  <c r="H208" i="7"/>
  <c r="G208" i="7"/>
  <c r="F208" i="7"/>
  <c r="F203" i="7"/>
  <c r="G203" i="7"/>
  <c r="H203" i="7"/>
  <c r="I203" i="7"/>
  <c r="E203" i="7"/>
  <c r="D204" i="7"/>
  <c r="H147" i="8"/>
  <c r="H146" i="8"/>
  <c r="H145" i="8"/>
  <c r="H144" i="8"/>
  <c r="M143" i="8"/>
  <c r="L143" i="8"/>
  <c r="K143" i="8"/>
  <c r="J143" i="8"/>
  <c r="I143" i="8"/>
  <c r="H143" i="8" l="1"/>
  <c r="D142" i="8" s="1"/>
  <c r="D207" i="7"/>
  <c r="D208" i="7"/>
  <c r="E142" i="7"/>
  <c r="H164" i="8"/>
  <c r="H69" i="8" l="1"/>
  <c r="H68" i="8"/>
  <c r="H67" i="8"/>
  <c r="H66" i="8"/>
  <c r="M65" i="8"/>
  <c r="L65" i="8"/>
  <c r="K65" i="8"/>
  <c r="J65" i="8"/>
  <c r="I65" i="8"/>
  <c r="H65" i="8" l="1"/>
  <c r="D64" i="8" s="1"/>
  <c r="E36" i="7"/>
  <c r="E198" i="7" l="1"/>
  <c r="J137" i="8" l="1"/>
  <c r="K137" i="8"/>
  <c r="L137" i="8"/>
  <c r="M137" i="8"/>
  <c r="H138" i="8"/>
  <c r="H139" i="8"/>
  <c r="H140" i="8"/>
  <c r="H141" i="8"/>
  <c r="I137" i="8"/>
  <c r="H137" i="8" l="1"/>
  <c r="D136" i="8" s="1"/>
  <c r="E107" i="7"/>
  <c r="F107" i="7"/>
  <c r="G107" i="7"/>
  <c r="H107" i="7"/>
  <c r="I107" i="7"/>
  <c r="E108" i="7"/>
  <c r="F108" i="7"/>
  <c r="G108" i="7"/>
  <c r="H108" i="7"/>
  <c r="I108" i="7"/>
  <c r="E109" i="7"/>
  <c r="F109" i="7"/>
  <c r="G109" i="7"/>
  <c r="H109" i="7"/>
  <c r="I109" i="7"/>
  <c r="F106" i="7"/>
  <c r="G106" i="7"/>
  <c r="H106" i="7"/>
  <c r="I106" i="7"/>
  <c r="E106" i="7"/>
  <c r="F115" i="7"/>
  <c r="G115" i="7"/>
  <c r="H115" i="7"/>
  <c r="I115" i="7"/>
  <c r="D119" i="7"/>
  <c r="D118" i="7"/>
  <c r="D117" i="7"/>
  <c r="D116" i="7"/>
  <c r="D115" i="7" l="1"/>
  <c r="F36" i="7"/>
  <c r="G36" i="7"/>
  <c r="G42" i="7" s="1"/>
  <c r="H36" i="7"/>
  <c r="H42" i="7" s="1"/>
  <c r="I36" i="7"/>
  <c r="I42" i="7" s="1"/>
  <c r="E37" i="7"/>
  <c r="G37" i="7"/>
  <c r="G43" i="7" s="1"/>
  <c r="H37" i="7"/>
  <c r="H43" i="7" s="1"/>
  <c r="E38" i="7"/>
  <c r="F38" i="7"/>
  <c r="G38" i="7"/>
  <c r="H38" i="7"/>
  <c r="I38" i="7"/>
  <c r="F35" i="7"/>
  <c r="G35" i="7"/>
  <c r="H35" i="7"/>
  <c r="I35" i="7"/>
  <c r="E35" i="7"/>
  <c r="A18" i="8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E140" i="7"/>
  <c r="G110" i="7"/>
  <c r="H110" i="7"/>
  <c r="I110" i="7"/>
  <c r="E110" i="7"/>
  <c r="D111" i="7"/>
  <c r="E95" i="7"/>
  <c r="F95" i="7"/>
  <c r="F101" i="7" s="1"/>
  <c r="G95" i="7"/>
  <c r="G101" i="7" s="1"/>
  <c r="H95" i="7"/>
  <c r="H101" i="7" s="1"/>
  <c r="I95" i="7"/>
  <c r="I101" i="7" s="1"/>
  <c r="E96" i="7"/>
  <c r="E102" i="7" s="1"/>
  <c r="F96" i="7"/>
  <c r="F102" i="7" s="1"/>
  <c r="G96" i="7"/>
  <c r="G102" i="7" s="1"/>
  <c r="H96" i="7"/>
  <c r="H102" i="7" s="1"/>
  <c r="I96" i="7"/>
  <c r="I102" i="7" s="1"/>
  <c r="E97" i="7"/>
  <c r="E103" i="7" s="1"/>
  <c r="F97" i="7"/>
  <c r="F103" i="7" s="1"/>
  <c r="G97" i="7"/>
  <c r="G103" i="7" s="1"/>
  <c r="H97" i="7"/>
  <c r="H103" i="7" s="1"/>
  <c r="I97" i="7"/>
  <c r="I103" i="7" s="1"/>
  <c r="F94" i="7"/>
  <c r="F100" i="7" s="1"/>
  <c r="G94" i="7"/>
  <c r="G100" i="7" s="1"/>
  <c r="H94" i="7"/>
  <c r="H100" i="7" s="1"/>
  <c r="I94" i="7"/>
  <c r="I100" i="7" s="1"/>
  <c r="E94" i="7"/>
  <c r="H34" i="7" l="1"/>
  <c r="E101" i="7"/>
  <c r="E19" i="7"/>
  <c r="G34" i="7"/>
  <c r="E34" i="7"/>
  <c r="F34" i="7"/>
  <c r="D110" i="7"/>
  <c r="E100" i="7"/>
  <c r="E99" i="7" s="1"/>
  <c r="E88" i="7"/>
  <c r="I99" i="7"/>
  <c r="D102" i="7"/>
  <c r="F99" i="7"/>
  <c r="G99" i="7"/>
  <c r="D101" i="7"/>
  <c r="D103" i="7"/>
  <c r="H99" i="7"/>
  <c r="F44" i="7"/>
  <c r="F43" i="7"/>
  <c r="I41" i="7"/>
  <c r="E44" i="7"/>
  <c r="H41" i="7"/>
  <c r="H40" i="7" s="1"/>
  <c r="H44" i="7"/>
  <c r="E43" i="7"/>
  <c r="F42" i="7"/>
  <c r="F41" i="7"/>
  <c r="E41" i="7"/>
  <c r="G41" i="7"/>
  <c r="G40" i="7" s="1"/>
  <c r="G44" i="7"/>
  <c r="I44" i="7"/>
  <c r="I23" i="8"/>
  <c r="I37" i="7"/>
  <c r="I43" i="7" s="1"/>
  <c r="F93" i="7"/>
  <c r="G93" i="7"/>
  <c r="E93" i="7"/>
  <c r="I93" i="7"/>
  <c r="H93" i="7"/>
  <c r="D100" i="7" l="1"/>
  <c r="F40" i="7"/>
  <c r="I40" i="7"/>
  <c r="I34" i="7"/>
  <c r="D34" i="7" s="1"/>
  <c r="D99" i="7"/>
  <c r="D43" i="7"/>
  <c r="E42" i="7"/>
  <c r="D42" i="7" s="1"/>
  <c r="D41" i="7"/>
  <c r="D44" i="7"/>
  <c r="A53" i="8"/>
  <c r="A54" i="8" s="1"/>
  <c r="A55" i="8" s="1"/>
  <c r="A56" i="8" s="1"/>
  <c r="A57" i="8" s="1"/>
  <c r="D93" i="7"/>
  <c r="E40" i="7" l="1"/>
  <c r="D40" i="7" s="1"/>
  <c r="A58" i="8"/>
  <c r="A59" i="8" s="1"/>
  <c r="A60" i="8" s="1"/>
  <c r="A61" i="8" s="1"/>
  <c r="A62" i="8" s="1"/>
  <c r="A63" i="8" s="1"/>
  <c r="A64" i="8" l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H99" i="8"/>
  <c r="H98" i="8"/>
  <c r="H97" i="8"/>
  <c r="H96" i="8"/>
  <c r="J95" i="8"/>
  <c r="I95" i="8"/>
  <c r="H117" i="8" l="1"/>
  <c r="H116" i="8"/>
  <c r="H115" i="8"/>
  <c r="H114" i="8"/>
  <c r="M113" i="8"/>
  <c r="L113" i="8"/>
  <c r="K113" i="8"/>
  <c r="J113" i="8"/>
  <c r="I113" i="8"/>
  <c r="H111" i="8"/>
  <c r="H110" i="8"/>
  <c r="H109" i="8"/>
  <c r="H108" i="8"/>
  <c r="M107" i="8"/>
  <c r="L107" i="8"/>
  <c r="K107" i="8"/>
  <c r="J107" i="8"/>
  <c r="I107" i="8"/>
  <c r="I101" i="8"/>
  <c r="J101" i="8"/>
  <c r="K101" i="8"/>
  <c r="L101" i="8"/>
  <c r="M101" i="8"/>
  <c r="H102" i="8"/>
  <c r="H103" i="8"/>
  <c r="H104" i="8"/>
  <c r="H105" i="8"/>
  <c r="J83" i="8"/>
  <c r="I83" i="8"/>
  <c r="J89" i="8"/>
  <c r="K89" i="8"/>
  <c r="L89" i="8"/>
  <c r="H113" i="8" l="1"/>
  <c r="D112" i="8" s="1"/>
  <c r="H107" i="8"/>
  <c r="D106" i="8" s="1"/>
  <c r="H101" i="8"/>
  <c r="D100" i="8" s="1"/>
  <c r="I157" i="8"/>
  <c r="J157" i="8"/>
  <c r="K157" i="8"/>
  <c r="L157" i="8"/>
  <c r="M157" i="8"/>
  <c r="I158" i="8"/>
  <c r="J158" i="8"/>
  <c r="K158" i="8"/>
  <c r="L158" i="8"/>
  <c r="M158" i="8"/>
  <c r="I159" i="8"/>
  <c r="J159" i="8"/>
  <c r="K159" i="8"/>
  <c r="L159" i="8"/>
  <c r="M159" i="8"/>
  <c r="J156" i="8"/>
  <c r="K156" i="8"/>
  <c r="L156" i="8"/>
  <c r="M156" i="8"/>
  <c r="I156" i="8"/>
  <c r="I175" i="8"/>
  <c r="E168" i="7" s="1"/>
  <c r="E174" i="7" s="1"/>
  <c r="J175" i="8"/>
  <c r="F168" i="7" s="1"/>
  <c r="K175" i="8"/>
  <c r="G168" i="7" s="1"/>
  <c r="L175" i="8"/>
  <c r="H168" i="7" s="1"/>
  <c r="M175" i="8"/>
  <c r="I168" i="7" s="1"/>
  <c r="I176" i="8"/>
  <c r="E169" i="7" s="1"/>
  <c r="E175" i="7" s="1"/>
  <c r="J176" i="8"/>
  <c r="K176" i="8"/>
  <c r="G169" i="7" s="1"/>
  <c r="L176" i="8"/>
  <c r="H169" i="7" s="1"/>
  <c r="M176" i="8"/>
  <c r="I169" i="7" s="1"/>
  <c r="I177" i="8"/>
  <c r="E170" i="7" s="1"/>
  <c r="J177" i="8"/>
  <c r="K177" i="8"/>
  <c r="G170" i="7" s="1"/>
  <c r="L177" i="8"/>
  <c r="H170" i="7" s="1"/>
  <c r="M177" i="8"/>
  <c r="I170" i="7" s="1"/>
  <c r="J174" i="8"/>
  <c r="F167" i="7" s="1"/>
  <c r="K174" i="8"/>
  <c r="G167" i="7" s="1"/>
  <c r="L174" i="8"/>
  <c r="M174" i="8"/>
  <c r="I167" i="7" s="1"/>
  <c r="I174" i="8"/>
  <c r="E167" i="7" s="1"/>
  <c r="E173" i="7" s="1"/>
  <c r="H171" i="8"/>
  <c r="H170" i="8"/>
  <c r="H169" i="8"/>
  <c r="H168" i="8"/>
  <c r="M167" i="8"/>
  <c r="L167" i="8"/>
  <c r="K167" i="8"/>
  <c r="J167" i="8"/>
  <c r="I167" i="8"/>
  <c r="D155" i="7"/>
  <c r="F47" i="7"/>
  <c r="F29" i="7" s="1"/>
  <c r="G47" i="7"/>
  <c r="G29" i="7" s="1"/>
  <c r="H47" i="7"/>
  <c r="H29" i="7" s="1"/>
  <c r="I47" i="7"/>
  <c r="I29" i="7" s="1"/>
  <c r="F48" i="7"/>
  <c r="F30" i="7" s="1"/>
  <c r="G48" i="7"/>
  <c r="G30" i="7" s="1"/>
  <c r="H48" i="7"/>
  <c r="H30" i="7" s="1"/>
  <c r="I48" i="7"/>
  <c r="I30" i="7" s="1"/>
  <c r="F49" i="7"/>
  <c r="F31" i="7" s="1"/>
  <c r="G49" i="7"/>
  <c r="H49" i="7"/>
  <c r="H31" i="7" s="1"/>
  <c r="I49" i="7"/>
  <c r="I31" i="7" s="1"/>
  <c r="F50" i="7"/>
  <c r="F32" i="7" s="1"/>
  <c r="G50" i="7"/>
  <c r="G32" i="7" s="1"/>
  <c r="H50" i="7"/>
  <c r="H32" i="7" s="1"/>
  <c r="I50" i="7"/>
  <c r="I32" i="7" s="1"/>
  <c r="E50" i="7"/>
  <c r="E32" i="7" s="1"/>
  <c r="E47" i="7"/>
  <c r="E29" i="7" s="1"/>
  <c r="E48" i="7"/>
  <c r="E30" i="7" s="1"/>
  <c r="D62" i="7"/>
  <c r="D63" i="7"/>
  <c r="D64" i="7"/>
  <c r="D65" i="7"/>
  <c r="E49" i="7"/>
  <c r="D52" i="7"/>
  <c r="D53" i="7"/>
  <c r="D54" i="7"/>
  <c r="D55" i="7"/>
  <c r="D57" i="7"/>
  <c r="D58" i="7"/>
  <c r="D59" i="7"/>
  <c r="D60" i="7"/>
  <c r="D67" i="7"/>
  <c r="D68" i="7"/>
  <c r="D69" i="7"/>
  <c r="D70" i="7"/>
  <c r="D72" i="7"/>
  <c r="D73" i="7"/>
  <c r="D74" i="7"/>
  <c r="D75" i="7"/>
  <c r="D77" i="7"/>
  <c r="D78" i="7"/>
  <c r="D79" i="7"/>
  <c r="D80" i="7"/>
  <c r="D82" i="7"/>
  <c r="D84" i="7"/>
  <c r="D85" i="7"/>
  <c r="D106" i="7"/>
  <c r="D107" i="7"/>
  <c r="D109" i="7"/>
  <c r="D112" i="7"/>
  <c r="D114" i="7"/>
  <c r="D150" i="7"/>
  <c r="D148" i="7"/>
  <c r="D145" i="7"/>
  <c r="D146" i="7"/>
  <c r="F140" i="7"/>
  <c r="G140" i="7"/>
  <c r="H140" i="7"/>
  <c r="I140" i="7"/>
  <c r="F141" i="7"/>
  <c r="G141" i="7"/>
  <c r="H141" i="7"/>
  <c r="I141" i="7"/>
  <c r="F142" i="7"/>
  <c r="G142" i="7"/>
  <c r="I142" i="7"/>
  <c r="F143" i="7"/>
  <c r="G143" i="7"/>
  <c r="H143" i="7"/>
  <c r="I143" i="7"/>
  <c r="E143" i="7"/>
  <c r="E141" i="7"/>
  <c r="G66" i="7"/>
  <c r="F180" i="7"/>
  <c r="G180" i="7"/>
  <c r="H180" i="7"/>
  <c r="I180" i="7"/>
  <c r="F179" i="7"/>
  <c r="G179" i="7"/>
  <c r="H179" i="7"/>
  <c r="I179" i="7"/>
  <c r="E179" i="7"/>
  <c r="F182" i="7"/>
  <c r="G182" i="7"/>
  <c r="H182" i="7"/>
  <c r="I182" i="7"/>
  <c r="E182" i="7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D108" i="7"/>
  <c r="E161" i="7" l="1"/>
  <c r="F28" i="7"/>
  <c r="G31" i="7"/>
  <c r="G28" i="7" s="1"/>
  <c r="G173" i="7"/>
  <c r="G161" i="7"/>
  <c r="F173" i="7"/>
  <c r="F161" i="7"/>
  <c r="G175" i="7"/>
  <c r="H174" i="7"/>
  <c r="H162" i="7"/>
  <c r="G176" i="7"/>
  <c r="G164" i="7"/>
  <c r="I174" i="7"/>
  <c r="I162" i="7"/>
  <c r="E162" i="7"/>
  <c r="I173" i="7"/>
  <c r="I161" i="7"/>
  <c r="I176" i="7"/>
  <c r="I164" i="7"/>
  <c r="E176" i="7"/>
  <c r="E172" i="7" s="1"/>
  <c r="E164" i="7"/>
  <c r="G174" i="7"/>
  <c r="G162" i="7"/>
  <c r="H175" i="7"/>
  <c r="H176" i="7"/>
  <c r="H164" i="7"/>
  <c r="I175" i="7"/>
  <c r="F174" i="7"/>
  <c r="F162" i="7"/>
  <c r="I20" i="8"/>
  <c r="E31" i="7"/>
  <c r="E28" i="7" s="1"/>
  <c r="I28" i="7"/>
  <c r="H28" i="7"/>
  <c r="E23" i="7"/>
  <c r="H128" i="7"/>
  <c r="H134" i="7" s="1"/>
  <c r="L18" i="8"/>
  <c r="H131" i="7"/>
  <c r="H137" i="7" s="1"/>
  <c r="L21" i="8"/>
  <c r="I130" i="7"/>
  <c r="I136" i="7" s="1"/>
  <c r="M20" i="8"/>
  <c r="E130" i="7"/>
  <c r="E136" i="7" s="1"/>
  <c r="F129" i="7"/>
  <c r="F135" i="7" s="1"/>
  <c r="J19" i="8"/>
  <c r="G128" i="7"/>
  <c r="G134" i="7" s="1"/>
  <c r="K18" i="8"/>
  <c r="G131" i="7"/>
  <c r="G137" i="7" s="1"/>
  <c r="K21" i="8"/>
  <c r="H130" i="7"/>
  <c r="H136" i="7" s="1"/>
  <c r="L20" i="8"/>
  <c r="I129" i="7"/>
  <c r="I135" i="7" s="1"/>
  <c r="M19" i="8"/>
  <c r="E129" i="7"/>
  <c r="E135" i="7" s="1"/>
  <c r="I19" i="8"/>
  <c r="E128" i="7"/>
  <c r="E18" i="7" s="1"/>
  <c r="I18" i="8"/>
  <c r="F128" i="7"/>
  <c r="F134" i="7" s="1"/>
  <c r="J18" i="8"/>
  <c r="F131" i="7"/>
  <c r="F137" i="7" s="1"/>
  <c r="J21" i="8"/>
  <c r="G130" i="7"/>
  <c r="G136" i="7" s="1"/>
  <c r="K20" i="8"/>
  <c r="H129" i="7"/>
  <c r="H135" i="7" s="1"/>
  <c r="L19" i="8"/>
  <c r="I128" i="7"/>
  <c r="I134" i="7" s="1"/>
  <c r="M18" i="8"/>
  <c r="I131" i="7"/>
  <c r="I137" i="7" s="1"/>
  <c r="M21" i="8"/>
  <c r="E131" i="7"/>
  <c r="E137" i="7" s="1"/>
  <c r="I21" i="8"/>
  <c r="F130" i="7"/>
  <c r="F136" i="7" s="1"/>
  <c r="J20" i="8"/>
  <c r="G129" i="7"/>
  <c r="G135" i="7" s="1"/>
  <c r="K19" i="8"/>
  <c r="L173" i="8"/>
  <c r="G166" i="7"/>
  <c r="H167" i="7"/>
  <c r="H161" i="7" s="1"/>
  <c r="E166" i="7"/>
  <c r="I166" i="7"/>
  <c r="K173" i="8"/>
  <c r="H177" i="8"/>
  <c r="I173" i="8"/>
  <c r="J173" i="8"/>
  <c r="H176" i="8"/>
  <c r="M173" i="8"/>
  <c r="F170" i="7"/>
  <c r="H175" i="8"/>
  <c r="F169" i="7"/>
  <c r="H174" i="8"/>
  <c r="H167" i="8"/>
  <c r="D166" i="8" s="1"/>
  <c r="H26" i="7"/>
  <c r="G26" i="7"/>
  <c r="F26" i="7"/>
  <c r="D47" i="7"/>
  <c r="D50" i="7"/>
  <c r="E26" i="7"/>
  <c r="G23" i="7"/>
  <c r="F23" i="7"/>
  <c r="I26" i="7"/>
  <c r="I23" i="7"/>
  <c r="H23" i="7"/>
  <c r="D83" i="7"/>
  <c r="D140" i="7"/>
  <c r="A26" i="7"/>
  <c r="A27" i="7" s="1"/>
  <c r="A28" i="7" s="1"/>
  <c r="F71" i="7"/>
  <c r="G71" i="7"/>
  <c r="H71" i="7"/>
  <c r="I71" i="7"/>
  <c r="E56" i="7"/>
  <c r="F56" i="7"/>
  <c r="F175" i="7" l="1"/>
  <c r="F163" i="7"/>
  <c r="D174" i="7"/>
  <c r="I172" i="7"/>
  <c r="G172" i="7"/>
  <c r="F122" i="7"/>
  <c r="F176" i="7"/>
  <c r="D176" i="7" s="1"/>
  <c r="F164" i="7"/>
  <c r="E13" i="7"/>
  <c r="H21" i="8"/>
  <c r="D137" i="7"/>
  <c r="I133" i="7"/>
  <c r="F133" i="7"/>
  <c r="H166" i="7"/>
  <c r="H173" i="7"/>
  <c r="D135" i="7"/>
  <c r="G133" i="7"/>
  <c r="D136" i="7"/>
  <c r="E122" i="7"/>
  <c r="E134" i="7"/>
  <c r="H133" i="7"/>
  <c r="I127" i="7"/>
  <c r="F127" i="7"/>
  <c r="G127" i="7"/>
  <c r="G122" i="7"/>
  <c r="I122" i="7"/>
  <c r="H127" i="7"/>
  <c r="D128" i="7"/>
  <c r="E127" i="7"/>
  <c r="I17" i="8"/>
  <c r="H20" i="8"/>
  <c r="H122" i="7"/>
  <c r="H19" i="8"/>
  <c r="H18" i="8"/>
  <c r="F166" i="7"/>
  <c r="H173" i="8"/>
  <c r="D26" i="7"/>
  <c r="D23" i="7"/>
  <c r="A29" i="7"/>
  <c r="A30" i="7" s="1"/>
  <c r="A31" i="7" s="1"/>
  <c r="A32" i="7" s="1"/>
  <c r="A33" i="7" s="1"/>
  <c r="A34" i="7" s="1"/>
  <c r="A35" i="7" s="1"/>
  <c r="A36" i="7" s="1"/>
  <c r="A37" i="7" s="1"/>
  <c r="A38" i="7" s="1"/>
  <c r="H211" i="8"/>
  <c r="H212" i="8"/>
  <c r="H213" i="8"/>
  <c r="H195" i="8"/>
  <c r="H198" i="8"/>
  <c r="H199" i="8"/>
  <c r="H200" i="8"/>
  <c r="H201" i="8"/>
  <c r="H204" i="8"/>
  <c r="H205" i="8"/>
  <c r="H206" i="8"/>
  <c r="H207" i="8"/>
  <c r="H210" i="8"/>
  <c r="H186" i="8"/>
  <c r="H187" i="8"/>
  <c r="H188" i="8"/>
  <c r="H189" i="8"/>
  <c r="H192" i="8"/>
  <c r="H193" i="8"/>
  <c r="H194" i="8"/>
  <c r="H180" i="8"/>
  <c r="H181" i="8"/>
  <c r="H182" i="8"/>
  <c r="H183" i="8"/>
  <c r="H162" i="8"/>
  <c r="H163" i="8"/>
  <c r="H165" i="8"/>
  <c r="H126" i="8"/>
  <c r="H127" i="8"/>
  <c r="H128" i="8"/>
  <c r="H129" i="8"/>
  <c r="H132" i="8"/>
  <c r="H133" i="8"/>
  <c r="H134" i="8"/>
  <c r="H135" i="8"/>
  <c r="H120" i="8"/>
  <c r="H121" i="8"/>
  <c r="H122" i="8"/>
  <c r="H123" i="8"/>
  <c r="H90" i="8"/>
  <c r="H91" i="8"/>
  <c r="H92" i="8"/>
  <c r="H93" i="8"/>
  <c r="H84" i="8"/>
  <c r="H85" i="8"/>
  <c r="H86" i="8"/>
  <c r="H87" i="8"/>
  <c r="H78" i="8"/>
  <c r="H79" i="8"/>
  <c r="H80" i="8"/>
  <c r="H81" i="8"/>
  <c r="H60" i="8"/>
  <c r="H61" i="8"/>
  <c r="H62" i="8"/>
  <c r="H63" i="8"/>
  <c r="H45" i="8"/>
  <c r="H54" i="8"/>
  <c r="H55" i="8"/>
  <c r="H56" i="8"/>
  <c r="H57" i="8"/>
  <c r="H48" i="8"/>
  <c r="H49" i="8"/>
  <c r="H50" i="8"/>
  <c r="H51" i="8"/>
  <c r="H36" i="8"/>
  <c r="H37" i="8"/>
  <c r="H38" i="8"/>
  <c r="H39" i="8"/>
  <c r="H30" i="8"/>
  <c r="H31" i="8"/>
  <c r="H32" i="8"/>
  <c r="H33" i="8"/>
  <c r="F183" i="7"/>
  <c r="H17" i="8" l="1"/>
  <c r="F172" i="7"/>
  <c r="D175" i="7"/>
  <c r="E133" i="7"/>
  <c r="D133" i="7" s="1"/>
  <c r="D134" i="7"/>
  <c r="H172" i="7"/>
  <c r="D173" i="7"/>
  <c r="A39" i="7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D122" i="7"/>
  <c r="D172" i="7" l="1"/>
  <c r="A62" i="7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I90" i="7"/>
  <c r="H90" i="7"/>
  <c r="I89" i="7"/>
  <c r="A98" i="7" l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E123" i="7"/>
  <c r="A114" i="7" l="1"/>
  <c r="A115" i="7" s="1"/>
  <c r="A116" i="7" s="1"/>
  <c r="A117" i="7" s="1"/>
  <c r="A118" i="7" s="1"/>
  <c r="A119" i="7" s="1"/>
  <c r="M41" i="8"/>
  <c r="I41" i="8"/>
  <c r="I81" i="7"/>
  <c r="H51" i="7"/>
  <c r="A120" i="7" l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H25" i="8"/>
  <c r="D35" i="7"/>
  <c r="H24" i="8"/>
  <c r="H27" i="8"/>
  <c r="H41" i="8"/>
  <c r="D40" i="8" s="1"/>
  <c r="L59" i="8"/>
  <c r="M59" i="8"/>
  <c r="K59" i="8"/>
  <c r="J59" i="8"/>
  <c r="I59" i="8"/>
  <c r="A167" i="7" l="1"/>
  <c r="A168" i="7" s="1"/>
  <c r="A169" i="7" s="1"/>
  <c r="A170" i="7" s="1"/>
  <c r="D32" i="7"/>
  <c r="D38" i="7"/>
  <c r="H59" i="8"/>
  <c r="D58" i="8" s="1"/>
  <c r="D29" i="7"/>
  <c r="I161" i="8"/>
  <c r="J161" i="8"/>
  <c r="K161" i="8"/>
  <c r="L161" i="8"/>
  <c r="M161" i="8"/>
  <c r="I179" i="8"/>
  <c r="J179" i="8"/>
  <c r="K179" i="8"/>
  <c r="L179" i="8"/>
  <c r="M179" i="8"/>
  <c r="I185" i="8"/>
  <c r="J185" i="8"/>
  <c r="K185" i="8"/>
  <c r="L185" i="8"/>
  <c r="M185" i="8"/>
  <c r="I191" i="8"/>
  <c r="J191" i="8"/>
  <c r="K191" i="8"/>
  <c r="L191" i="8"/>
  <c r="M191" i="8"/>
  <c r="I197" i="8"/>
  <c r="J197" i="8"/>
  <c r="K197" i="8"/>
  <c r="L197" i="8"/>
  <c r="M197" i="8"/>
  <c r="I203" i="8"/>
  <c r="J203" i="8"/>
  <c r="K203" i="8"/>
  <c r="L203" i="8"/>
  <c r="M203" i="8"/>
  <c r="I209" i="8"/>
  <c r="J209" i="8"/>
  <c r="K209" i="8"/>
  <c r="L209" i="8"/>
  <c r="M209" i="8"/>
  <c r="H161" i="8" l="1"/>
  <c r="D160" i="8" s="1"/>
  <c r="A171" i="7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H179" i="8"/>
  <c r="D178" i="8" s="1"/>
  <c r="H197" i="8"/>
  <c r="D196" i="8" s="1"/>
  <c r="D167" i="7"/>
  <c r="H191" i="8"/>
  <c r="D190" i="8" s="1"/>
  <c r="D170" i="7"/>
  <c r="H209" i="8"/>
  <c r="D208" i="8" s="1"/>
  <c r="H185" i="8"/>
  <c r="D184" i="8" s="1"/>
  <c r="H203" i="8"/>
  <c r="D202" i="8" s="1"/>
  <c r="J155" i="8"/>
  <c r="H157" i="8"/>
  <c r="L155" i="8"/>
  <c r="K155" i="8"/>
  <c r="H159" i="8"/>
  <c r="I155" i="8"/>
  <c r="H158" i="8"/>
  <c r="M155" i="8"/>
  <c r="H156" i="8"/>
  <c r="A192" i="7" l="1"/>
  <c r="A193" i="7" s="1"/>
  <c r="A194" i="7" s="1"/>
  <c r="A195" i="7" s="1"/>
  <c r="A196" i="7" s="1"/>
  <c r="A197" i="7" s="1"/>
  <c r="H155" i="8"/>
  <c r="A198" i="7" l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H181" i="7"/>
  <c r="H163" i="7" l="1"/>
  <c r="F124" i="7"/>
  <c r="G89" i="7" l="1"/>
  <c r="H75" i="8"/>
  <c r="F89" i="7"/>
  <c r="H89" i="7"/>
  <c r="H73" i="8"/>
  <c r="H72" i="8"/>
  <c r="D169" i="7"/>
  <c r="E91" i="7" l="1"/>
  <c r="D97" i="7"/>
  <c r="E21" i="7"/>
  <c r="E16" i="7" s="1"/>
  <c r="I88" i="7"/>
  <c r="I18" i="7"/>
  <c r="I13" i="7" s="1"/>
  <c r="D168" i="7"/>
  <c r="D94" i="7"/>
  <c r="H91" i="7"/>
  <c r="H21" i="7"/>
  <c r="H16" i="7" s="1"/>
  <c r="I91" i="7"/>
  <c r="I21" i="7"/>
  <c r="I16" i="7" s="1"/>
  <c r="F91" i="7"/>
  <c r="F21" i="7"/>
  <c r="F16" i="7" s="1"/>
  <c r="G91" i="7"/>
  <c r="G21" i="7"/>
  <c r="G16" i="7" s="1"/>
  <c r="H88" i="7"/>
  <c r="H18" i="7"/>
  <c r="H13" i="7" s="1"/>
  <c r="F88" i="7"/>
  <c r="F18" i="7"/>
  <c r="F13" i="7" s="1"/>
  <c r="G88" i="7"/>
  <c r="G18" i="7"/>
  <c r="G13" i="7" s="1"/>
  <c r="D202" i="7"/>
  <c r="G198" i="7"/>
  <c r="I181" i="7"/>
  <c r="I163" i="7" s="1"/>
  <c r="H198" i="7"/>
  <c r="D88" i="7" l="1"/>
  <c r="D21" i="7"/>
  <c r="D18" i="7"/>
  <c r="D91" i="7"/>
  <c r="F198" i="7"/>
  <c r="I198" i="7"/>
  <c r="D201" i="7"/>
  <c r="F25" i="7" l="1"/>
  <c r="D198" i="7"/>
  <c r="E178" i="7"/>
  <c r="E163" i="7"/>
  <c r="E25" i="7"/>
  <c r="D203" i="7"/>
  <c r="D200" i="7"/>
  <c r="D179" i="7" l="1"/>
  <c r="J53" i="8"/>
  <c r="K53" i="8"/>
  <c r="L53" i="8"/>
  <c r="M53" i="8"/>
  <c r="I53" i="8" l="1"/>
  <c r="H53" i="8" s="1"/>
  <c r="G124" i="7" l="1"/>
  <c r="M131" i="8" l="1"/>
  <c r="L131" i="8"/>
  <c r="K131" i="8"/>
  <c r="J131" i="8"/>
  <c r="I131" i="8"/>
  <c r="M125" i="8"/>
  <c r="L125" i="8"/>
  <c r="K125" i="8"/>
  <c r="J125" i="8"/>
  <c r="I125" i="8"/>
  <c r="H125" i="8" l="1"/>
  <c r="D124" i="8" s="1"/>
  <c r="H131" i="8"/>
  <c r="D130" i="8" s="1"/>
  <c r="D113" i="7" l="1"/>
  <c r="I25" i="7" l="1"/>
  <c r="G181" i="7" l="1"/>
  <c r="G25" i="7" l="1"/>
  <c r="G163" i="7"/>
  <c r="I24" i="7"/>
  <c r="G90" i="7" l="1"/>
  <c r="I183" i="7"/>
  <c r="H183" i="7"/>
  <c r="G183" i="7"/>
  <c r="D183" i="7" s="1"/>
  <c r="L29" i="8" l="1"/>
  <c r="M29" i="8"/>
  <c r="K29" i="8"/>
  <c r="M119" i="8" l="1"/>
  <c r="M95" i="8"/>
  <c r="M89" i="8"/>
  <c r="M83" i="8"/>
  <c r="M77" i="8"/>
  <c r="M47" i="8"/>
  <c r="M35" i="8"/>
  <c r="I154" i="7"/>
  <c r="I149" i="7"/>
  <c r="I144" i="7"/>
  <c r="I125" i="7"/>
  <c r="I124" i="7"/>
  <c r="I123" i="7"/>
  <c r="I105" i="7"/>
  <c r="I76" i="7"/>
  <c r="I66" i="7"/>
  <c r="I61" i="7"/>
  <c r="I56" i="7"/>
  <c r="I51" i="7"/>
  <c r="I121" i="7" l="1"/>
  <c r="M71" i="8"/>
  <c r="I178" i="7"/>
  <c r="I139" i="7"/>
  <c r="I46" i="7"/>
  <c r="I19" i="7" l="1"/>
  <c r="I160" i="7"/>
  <c r="I22" i="7"/>
  <c r="D163" i="7"/>
  <c r="D191" i="7"/>
  <c r="D188" i="7" s="1"/>
  <c r="D187" i="7"/>
  <c r="D186" i="7"/>
  <c r="D185" i="7"/>
  <c r="I20" i="7" l="1"/>
  <c r="M23" i="8"/>
  <c r="M17" i="8"/>
  <c r="E160" i="7"/>
  <c r="G160" i="7"/>
  <c r="G178" i="7"/>
  <c r="F178" i="7"/>
  <c r="H178" i="7"/>
  <c r="D182" i="7"/>
  <c r="F160" i="7"/>
  <c r="D181" i="7"/>
  <c r="D180" i="7"/>
  <c r="D166" i="7"/>
  <c r="I15" i="7" l="1"/>
  <c r="I17" i="7"/>
  <c r="D178" i="7"/>
  <c r="H160" i="7"/>
  <c r="D164" i="7"/>
  <c r="D161" i="7"/>
  <c r="D162" i="7"/>
  <c r="D160" i="7" l="1"/>
  <c r="L119" i="8" l="1"/>
  <c r="K119" i="8"/>
  <c r="J119" i="8"/>
  <c r="I119" i="8"/>
  <c r="G20" i="7"/>
  <c r="H119" i="8" l="1"/>
  <c r="D118" i="8" s="1"/>
  <c r="H19" i="7"/>
  <c r="A82" i="8" l="1"/>
  <c r="A83" i="8" s="1"/>
  <c r="A84" i="8" s="1"/>
  <c r="A85" i="8" s="1"/>
  <c r="A86" i="8" s="1"/>
  <c r="A87" i="8" s="1"/>
  <c r="A88" i="8" l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H20" i="7"/>
  <c r="H17" i="7" s="1"/>
  <c r="D52" i="8"/>
  <c r="G24" i="7"/>
  <c r="H24" i="7"/>
  <c r="F81" i="7"/>
  <c r="G81" i="7"/>
  <c r="E81" i="7"/>
  <c r="E76" i="7"/>
  <c r="G76" i="7"/>
  <c r="L23" i="8"/>
  <c r="D76" i="7" l="1"/>
  <c r="A100" i="8"/>
  <c r="A101" i="8" s="1"/>
  <c r="A102" i="8" s="1"/>
  <c r="A103" i="8" s="1"/>
  <c r="A104" i="8" s="1"/>
  <c r="A105" i="8" s="1"/>
  <c r="D81" i="7"/>
  <c r="E24" i="7"/>
  <c r="D48" i="7"/>
  <c r="D25" i="7"/>
  <c r="D49" i="7"/>
  <c r="F46" i="7"/>
  <c r="F24" i="7"/>
  <c r="F22" i="7" s="1"/>
  <c r="K23" i="8"/>
  <c r="G19" i="7"/>
  <c r="G17" i="7" s="1"/>
  <c r="I89" i="8"/>
  <c r="A106" i="8" l="1"/>
  <c r="A107" i="8" s="1"/>
  <c r="A108" i="8" s="1"/>
  <c r="A109" i="8" s="1"/>
  <c r="A110" i="8" s="1"/>
  <c r="A111" i="8" s="1"/>
  <c r="H89" i="8"/>
  <c r="D88" i="8" s="1"/>
  <c r="D24" i="7"/>
  <c r="L71" i="8"/>
  <c r="K71" i="8"/>
  <c r="E149" i="7"/>
  <c r="K17" i="8"/>
  <c r="A112" i="8" l="1"/>
  <c r="A113" i="8" s="1"/>
  <c r="A114" i="8" s="1"/>
  <c r="A115" i="8" s="1"/>
  <c r="A116" i="8" s="1"/>
  <c r="A117" i="8" s="1"/>
  <c r="L17" i="8"/>
  <c r="G14" i="7"/>
  <c r="I14" i="7"/>
  <c r="I12" i="7" s="1"/>
  <c r="I87" i="7"/>
  <c r="E139" i="7"/>
  <c r="L95" i="8"/>
  <c r="K95" i="8"/>
  <c r="L83" i="8"/>
  <c r="K83" i="8"/>
  <c r="L77" i="8"/>
  <c r="K77" i="8"/>
  <c r="J77" i="8"/>
  <c r="E20" i="7"/>
  <c r="E17" i="7" s="1"/>
  <c r="E89" i="7"/>
  <c r="D89" i="7" s="1"/>
  <c r="H70" i="8"/>
  <c r="L47" i="8"/>
  <c r="K47" i="8"/>
  <c r="J47" i="8"/>
  <c r="I47" i="8"/>
  <c r="L35" i="8"/>
  <c r="K35" i="8"/>
  <c r="J35" i="8"/>
  <c r="I35" i="8"/>
  <c r="J29" i="8"/>
  <c r="I29" i="8"/>
  <c r="A118" i="8" l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H95" i="8"/>
  <c r="D94" i="8" s="1"/>
  <c r="H29" i="8"/>
  <c r="D28" i="8" s="1"/>
  <c r="H74" i="8"/>
  <c r="F90" i="7"/>
  <c r="H77" i="8"/>
  <c r="D76" i="8" s="1"/>
  <c r="H83" i="8"/>
  <c r="D82" i="8" s="1"/>
  <c r="H26" i="8"/>
  <c r="E14" i="7"/>
  <c r="H47" i="8"/>
  <c r="D46" i="8" s="1"/>
  <c r="H35" i="8"/>
  <c r="D34" i="8" s="1"/>
  <c r="D95" i="7"/>
  <c r="F19" i="7"/>
  <c r="F14" i="7" s="1"/>
  <c r="I71" i="8"/>
  <c r="A136" i="8" l="1"/>
  <c r="A137" i="8" s="1"/>
  <c r="A138" i="8" s="1"/>
  <c r="A139" i="8" s="1"/>
  <c r="D19" i="7"/>
  <c r="D36" i="7"/>
  <c r="J17" i="8"/>
  <c r="J23" i="8"/>
  <c r="H23" i="8" s="1"/>
  <c r="H14" i="7"/>
  <c r="J71" i="8"/>
  <c r="H71" i="8" s="1"/>
  <c r="A140" i="8" l="1"/>
  <c r="A141" i="8" s="1"/>
  <c r="D37" i="7"/>
  <c r="F20" i="7"/>
  <c r="D14" i="7"/>
  <c r="D96" i="7"/>
  <c r="D20" i="7" l="1"/>
  <c r="D17" i="7" s="1"/>
  <c r="F15" i="7"/>
  <c r="F12" i="7" s="1"/>
  <c r="F17" i="7"/>
  <c r="A173" i="8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142" i="8"/>
  <c r="A143" i="8" s="1"/>
  <c r="A144" i="8" s="1"/>
  <c r="A145" i="8" s="1"/>
  <c r="A146" i="8" s="1"/>
  <c r="A147" i="8" s="1"/>
  <c r="A148" i="8" l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D158" i="7"/>
  <c r="D157" i="7"/>
  <c r="D156" i="7"/>
  <c r="H154" i="7"/>
  <c r="G154" i="7"/>
  <c r="F154" i="7"/>
  <c r="E154" i="7"/>
  <c r="D153" i="7"/>
  <c r="D152" i="7"/>
  <c r="D151" i="7"/>
  <c r="H149" i="7"/>
  <c r="G149" i="7"/>
  <c r="F149" i="7"/>
  <c r="D154" i="7" l="1"/>
  <c r="D149" i="7"/>
  <c r="D147" i="7"/>
  <c r="H144" i="7"/>
  <c r="G144" i="7"/>
  <c r="F144" i="7"/>
  <c r="E144" i="7"/>
  <c r="G125" i="7"/>
  <c r="F125" i="7"/>
  <c r="H123" i="7"/>
  <c r="G123" i="7"/>
  <c r="D131" i="7"/>
  <c r="D130" i="7"/>
  <c r="D129" i="7"/>
  <c r="H125" i="7"/>
  <c r="F123" i="7"/>
  <c r="F121" i="7" l="1"/>
  <c r="G121" i="7"/>
  <c r="D141" i="7"/>
  <c r="H139" i="7"/>
  <c r="F139" i="7"/>
  <c r="D143" i="7"/>
  <c r="D127" i="7"/>
  <c r="G139" i="7"/>
  <c r="D142" i="7"/>
  <c r="D144" i="7"/>
  <c r="E124" i="7"/>
  <c r="E125" i="7"/>
  <c r="E121" i="7" l="1"/>
  <c r="D121" i="7" s="1"/>
  <c r="D124" i="7"/>
  <c r="D125" i="7"/>
  <c r="D16" i="7"/>
  <c r="D139" i="7"/>
  <c r="D123" i="7"/>
  <c r="E22" i="7" l="1"/>
  <c r="E71" i="7"/>
  <c r="D71" i="7" s="1"/>
  <c r="H66" i="7"/>
  <c r="F66" i="7"/>
  <c r="E66" i="7"/>
  <c r="H61" i="7"/>
  <c r="G61" i="7"/>
  <c r="F61" i="7"/>
  <c r="E61" i="7"/>
  <c r="H56" i="7"/>
  <c r="G56" i="7"/>
  <c r="G51" i="7"/>
  <c r="F51" i="7"/>
  <c r="E51" i="7"/>
  <c r="D51" i="7" l="1"/>
  <c r="D66" i="7"/>
  <c r="H12" i="7"/>
  <c r="D13" i="7"/>
  <c r="D61" i="7"/>
  <c r="D30" i="7"/>
  <c r="D56" i="7"/>
  <c r="F87" i="7"/>
  <c r="M87" i="7" s="1"/>
  <c r="H105" i="7"/>
  <c r="E15" i="7"/>
  <c r="F105" i="7"/>
  <c r="H46" i="7"/>
  <c r="E46" i="7"/>
  <c r="G46" i="7"/>
  <c r="E105" i="7"/>
  <c r="E90" i="7"/>
  <c r="E87" i="7" s="1"/>
  <c r="G105" i="7"/>
  <c r="G87" i="7"/>
  <c r="D31" i="7" l="1"/>
  <c r="D46" i="7"/>
  <c r="G15" i="7"/>
  <c r="G12" i="7" s="1"/>
  <c r="G22" i="7"/>
  <c r="D105" i="7"/>
  <c r="H87" i="7"/>
  <c r="D90" i="7"/>
  <c r="D87" i="7" s="1"/>
  <c r="H22" i="7"/>
  <c r="E12" i="7"/>
  <c r="D12" i="7" l="1"/>
  <c r="D22" i="7"/>
  <c r="D15" i="7"/>
  <c r="D28" i="7"/>
</calcChain>
</file>

<file path=xl/sharedStrings.xml><?xml version="1.0" encoding="utf-8"?>
<sst xmlns="http://schemas.openxmlformats.org/spreadsheetml/2006/main" count="753" uniqueCount="211">
  <si>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</si>
  <si>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</si>
  <si>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</si>
  <si>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</si>
  <si>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</si>
  <si>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</si>
  <si>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направлению  «Прочие нужды», в том числе           </t>
  </si>
  <si>
    <t>1. Капитальные вложения</t>
  </si>
  <si>
    <t xml:space="preserve">Всего по подпрограмме, в том числе    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</si>
  <si>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</si>
  <si>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</si>
  <si>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</si>
  <si>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Всего по направлению «Капитальные вложения», в том числе</t>
  </si>
  <si>
    <t>№ стро   ки</t>
  </si>
  <si>
    <t xml:space="preserve">Всего по подпрограмме, в том числе     </t>
  </si>
  <si>
    <t xml:space="preserve">Всего по направлению «Капитальные вложения», в том числе     </t>
  </si>
  <si>
    <t>Подпрограмма 1 «Развитие жилищно-коммунального хозяйства Артемовского городского округа»</t>
  </si>
  <si>
    <t>Подпрограмма 2 «Развитие топливно-энергетического комплекса Артемовского городского округа»</t>
  </si>
  <si>
    <t>4, 5</t>
  </si>
  <si>
    <t>2. Прочие нужды</t>
  </si>
  <si>
    <t>Подпрограмма 3 «Энергосбережение и повышение энергетической эффективности в Артемовском городском округе»</t>
  </si>
  <si>
    <t>Областной бюджет</t>
  </si>
  <si>
    <t>Внебюджетные средства</t>
  </si>
  <si>
    <t>Х</t>
  </si>
  <si>
    <t xml:space="preserve"> </t>
  </si>
  <si>
    <t xml:space="preserve">№    
стро ки   
</t>
  </si>
  <si>
    <t xml:space="preserve">Адрес объекта
капитального строительства
</t>
  </si>
  <si>
    <t xml:space="preserve">Сметная стоимость          объекта,     
 тыс. рублей:
</t>
  </si>
  <si>
    <t xml:space="preserve">           Объемы финансирования, тыс. рублей            </t>
  </si>
  <si>
    <t xml:space="preserve">в ценах   
соответ-ствую-  щих лет реализа-ции проекта 
</t>
  </si>
  <si>
    <t>начало</t>
  </si>
  <si>
    <t xml:space="preserve">ввод (завер-шение) </t>
  </si>
  <si>
    <t>всего</t>
  </si>
  <si>
    <t>ВСЕГО по программе, 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</si>
  <si>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</si>
  <si>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</si>
  <si>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</si>
  <si>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</si>
  <si>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>Артемовский городской округ</t>
  </si>
  <si>
    <t>ВСЕГО по объекту 1, в том числе:</t>
  </si>
  <si>
    <t>п.Красногвар-дейский</t>
  </si>
  <si>
    <t>ВСЕГО по объекту 2, в том числе:</t>
  </si>
  <si>
    <t>ВСЕГО по объекту 3,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</si>
  <si>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</si>
  <si>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</si>
  <si>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</si>
  <si>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>ВСЕГО по объекту 7, в том числе:</t>
  </si>
  <si>
    <t>г.Артемовский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</si>
  <si>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</si>
  <si>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</si>
  <si>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</si>
  <si>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подпрограмме 2, в том числе:</t>
  </si>
  <si>
    <t>с.Покровское</t>
  </si>
  <si>
    <t xml:space="preserve">Наименование   
объекта капитального строительства/  
 Источники расходов на финансирование объекта капитального  строительства  
</t>
  </si>
  <si>
    <t>п. Красногвар-дейский</t>
  </si>
  <si>
    <t>г. Артемовский</t>
  </si>
  <si>
    <t>Подпрограмма 4 «Комплексное развитие сельских территорий Артемовского городского округа»</t>
  </si>
  <si>
    <t>2023 год</t>
  </si>
  <si>
    <t>2024 год</t>
  </si>
  <si>
    <t>ВСЕГО по подпрограм-ме 1, в том числе:</t>
  </si>
  <si>
    <t>Мероприятие 3. Капитальный ремонт муниципального жилищного фонда</t>
  </si>
  <si>
    <t>Мероприятие 5. Мероприятия по капитальному ремонту и ремонту тепловых сетей Артемовского городского округа</t>
  </si>
  <si>
    <t>Мероприятие 6. Мероприятия по устройству водоотводных канав на территории Артемовского городского округа</t>
  </si>
  <si>
    <t>Мероприятие 1. Выполнение мероприятий в области энергосбережения и повышения энергетической эффективности в муниципальном секторе</t>
  </si>
  <si>
    <t>Объект 2. Строительство канализационных сетей и локальных очистных канализационных сооружений в п.Красногвардейском</t>
  </si>
  <si>
    <t>Мероприятие 7. Развитие и модернизация объектов коммунальной инфраструктуры, находящихся в собственности Артемовского городского округа, в соответствии с концессионными соглашениями</t>
  </si>
  <si>
    <t>п. Буланаш</t>
  </si>
  <si>
    <t>Подпрограмма 2  «Развитие топливно - энергетического комплекса Артемовского городского округа»</t>
  </si>
  <si>
    <t>Исполнитель: А.И. Угланова, 5-93-08 (доб. 193)</t>
  </si>
  <si>
    <t xml:space="preserve">Федеральный бюджет     </t>
  </si>
  <si>
    <t>Мероприятие 3. Создание и обустройство мест массового отдыха населения на сельских территориях</t>
  </si>
  <si>
    <t>Объект 2. Строительство станции водоочистки и водоподготовки в п.Красногвардейский, район «Химлесхоз»</t>
  </si>
  <si>
    <t>Объект 3. Строительство станции водоочистки и водоподготовки в с.Лебёдкино</t>
  </si>
  <si>
    <t>Объект 4. Строительство станции водоочистки и водоподготовки в с.Шогринское</t>
  </si>
  <si>
    <t>с Лебёдкино</t>
  </si>
  <si>
    <t>с. Шогринское</t>
  </si>
  <si>
    <t>Объект 5. Строительство станции водоочистки и водоподготовки в  с.Мостовское</t>
  </si>
  <si>
    <t xml:space="preserve"> с. Мостовское</t>
  </si>
  <si>
    <t>п.Сосновый Бор</t>
  </si>
  <si>
    <t>Объект 6. Строительство станции водоочистки и водоподготовки в  п.Сосновый Бор</t>
  </si>
  <si>
    <t xml:space="preserve">Объект 7. Строительство водовода от водонапорной башни в районе ул. Станочников до ул. Арболитовая в п.Красногвардейский </t>
  </si>
  <si>
    <t>Мероприятие 1. Улучшение жилищных условий граждан, проживающих на сельских территориях</t>
  </si>
  <si>
    <t>ВСЕГО по подпрограмме 3, в том числе:</t>
  </si>
  <si>
    <t>Объект 1. Выполнение мероприятий в области энергосбережения и повышения энергетической эффективности в системах коммунальной инфраструктуры</t>
  </si>
  <si>
    <r>
      <t xml:space="preserve">к </t>
    </r>
    <r>
      <rPr>
        <b/>
        <sz val="16"/>
        <color indexed="8"/>
        <rFont val="Liberation Serif"/>
        <family val="1"/>
        <charset val="204"/>
      </rPr>
      <t xml:space="preserve"> </t>
    </r>
    <r>
      <rPr>
        <sz val="16"/>
        <color indexed="8"/>
        <rFont val="Liberation Serif"/>
        <family val="1"/>
        <charset val="204"/>
      </rPr>
      <t xml:space="preserve">муниципальной программе «Развитие жилищно-коммунального хозяйства  и повышение энергетической эффективности в Артемовском городском округе до 2027 года» </t>
    </r>
  </si>
  <si>
    <t>2025 год</t>
  </si>
  <si>
    <t>2026 год</t>
  </si>
  <si>
    <t>2027 год</t>
  </si>
  <si>
    <t>План мероприятий по выполнению муниципальной программы 
«Развитие жилищно-коммунального хозяйства и повышение энергетической 
эффективности в Артемовском городском округе до 2027 года»</t>
  </si>
  <si>
    <t>к муниципальной программе «Развитие жилищно-коммунального  хозяйства и повышение энергетической эффективности  в Артемовском городском округе до 2027 года»</t>
  </si>
  <si>
    <t>Перечень
объектов капитального строительства для бюджетных инвестиций к муниципальной программе
«Развитие жилищно-коммунального хозяйства и повышение энергетической эффективности в Артемовском городском округе до 2027 года»</t>
  </si>
  <si>
    <t>Приложение № 2</t>
  </si>
  <si>
    <t xml:space="preserve">Мероприятие 1.  Разработка и актуализация схем тепло-, водо-, электроснабжения и водоотведения Артемовского городского округа </t>
  </si>
  <si>
    <t>Мероприятие 4. Мероприятия по капитальному ремонту, ремонту и модернизации объектов водоснабжения и водоотведения Артемовского городского округа</t>
  </si>
  <si>
    <t>Мероприятие 1.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</si>
  <si>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Мероприятие 2. Выполнение мероприятий в области энергосбережения и повышения энергетической эффективности в системах коммунальной инфраструктуры</t>
  </si>
  <si>
    <t>Мероприятие 3. Выполнение мероприятий по замене уличных светильников на светодиодные</t>
  </si>
  <si>
    <t xml:space="preserve">Всего по направлению  «Прочие нужды», в том числе    </t>
  </si>
  <si>
    <t>Наименование мероприятия/ Источники расходов на финансирование</t>
  </si>
  <si>
    <t>Объект 5. Газоснабжение жилых домов ИГГЖД «Чайка» г. Артемовский</t>
  </si>
  <si>
    <t>Объект 6. Газоснабжение жилых домов ПК «Набережный» г.Артемовский</t>
  </si>
  <si>
    <t>Объект 8. Газоснабжение жилых домов ИГГЖД «Лесной» г.Артемовский</t>
  </si>
  <si>
    <t>Объект 4. Строительство блочной газовой котельной в квартале Родничок в г.Артемовский</t>
  </si>
  <si>
    <t>14, 15</t>
  </si>
  <si>
    <t>19, 21, 23</t>
  </si>
  <si>
    <t>19, 21</t>
  </si>
  <si>
    <t>27, 29, 30, 31, 32</t>
  </si>
  <si>
    <t>27, 33</t>
  </si>
  <si>
    <t>Приложение № 3</t>
  </si>
  <si>
    <t xml:space="preserve">Объем расходов на выполнение мерриопятия за счет  всех источников ресурсного обеспечения, тыс. рублей   </t>
  </si>
  <si>
    <t>Код федерального 
проекта</t>
  </si>
  <si>
    <t>1.1. Бюджетные инвестиции в объекты капитального строительства</t>
  </si>
  <si>
    <t>Бюджетные инвестиции в объекты капитального строительства, всего,
в том числе</t>
  </si>
  <si>
    <t>39, 40</t>
  </si>
  <si>
    <t>Мероприятие 2.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</t>
  </si>
  <si>
    <t xml:space="preserve">Объект 3. Строительство газопровода высокого давления для газоснаб-жения с.Писанец, п.Сосновый Бор и п.Красногвардейский Артемовского района Свердловской области
</t>
  </si>
  <si>
    <t xml:space="preserve">Объект 7. Газоснабжение с.Покровское Артемовский район Свердловская область (Этап № 4)
</t>
  </si>
  <si>
    <t>Объект 2.  Строительство межпоселкового газопровода высокого давления 1 категории для г.Артемовский и перспективного газоснабжения населенных пунктов: сел Мостовское, Шогринское, Лебёдкино, Антоново, Бичур в Артемовском районе</t>
  </si>
  <si>
    <t>Сроки строительства (проектно-сметных работ, экспертизы проектно-сметной документации)</t>
  </si>
  <si>
    <t xml:space="preserve">в текущих  
ценах (на     
момент сос- 
тавления проектно-  
сметной    
докумен-тации) </t>
  </si>
  <si>
    <t>4, 5, 9, 14, 15</t>
  </si>
  <si>
    <t>Объект 9. Газоснабжение жилых домов по               ул. Сметанина                            г. Артемовский</t>
  </si>
  <si>
    <t>Объект 10. Газоснабжение жилых домов ИГГЖД «Коммунар»                       г. Артемовский</t>
  </si>
  <si>
    <t>Мероприятие 2. Газификация многоквартирных жилых домов в Артемовском городском округе, ранее оборудованных газобалонными установками</t>
  </si>
  <si>
    <t>Объект 1. Строительство полигона твердых коммунальных отходов и мусоросортировочного комплекса в Артемовском городском округе</t>
  </si>
  <si>
    <t>Объект 5. Устройство системы отвода поверхостных вод в районе  «Станционный» г. Артемовский</t>
  </si>
  <si>
    <t>Объект 6. Мероприятия по капитальному ремонту, ремонту и модернизации объектов водоснабжения и водоотведения Артемовского городского округа</t>
  </si>
  <si>
    <t xml:space="preserve">Объект 11.
Оформление земле-отводных документов, технических условий, технической информа-ции БТИ, выполнение пуско-наладочных работ и прочих проектно-изыскательских и строительно-монтажных работ
</t>
  </si>
  <si>
    <t>ВСЕГО по объекту 11, в том числе:</t>
  </si>
  <si>
    <t>Приложение 1</t>
  </si>
  <si>
    <t>Приложение 2</t>
  </si>
  <si>
    <t xml:space="preserve">к постановлению Администрации </t>
  </si>
  <si>
    <t>Артемовского городского округа</t>
  </si>
  <si>
    <t>Объект 7. Мероприятия по устройству водоотводных канав на территории Артемовского городского округа</t>
  </si>
  <si>
    <t>Объект 12.
Газификация многоквартирных жилых домов в Артемовском городском округе, ранее оборудованных газобалонными установками</t>
  </si>
  <si>
    <t>Мероприятие 4. Создание игровых, спортивных, детских, дворовых площадок (оборудование площадок многофункциональным, инклюзивным оборудованием)</t>
  </si>
  <si>
    <t>4.1. Устройство детской игровой площадки           п. Сосновый Бор в рамках благоустройства сельских территорий</t>
  </si>
  <si>
    <t>ВСЕГО по объекту 12, в том числе:</t>
  </si>
  <si>
    <t>2.1. Мероприятия по модернизации систем коммунальной инфраструктуры Артемовского городского округа</t>
  </si>
  <si>
    <t>Объект 1. Проектирование «Лупинг газопровода высокого и низкого давления Реж - Артемовский - Буланаш - Писанец». «Газопроводы высокого и низкого давления от с. Писанец до п. Красногвардейский в Артемовском районе, Свердловской области». «Газопроводы высокого и низкого давления от с. Мостовское до с. Мироново (с отпайкой на п. Незевай) в Артемовском районе, Свердловской области»</t>
  </si>
  <si>
    <t>Объект 3. Реконструкция системы водоснабжения п.Буланаш, Артемовского района, Свердловской области (проектирование)</t>
  </si>
  <si>
    <t>ВСЕГО по подпрограмме 4, в том числе:</t>
  </si>
  <si>
    <t>Объект 1. Реконструкция системы водоснабжения п.Буланаш, Артемовского района, Свердловской области</t>
  </si>
  <si>
    <t>Объект 4.  Газоснабжение жилых домов ПК «Семья»                          г. Артемовский</t>
  </si>
  <si>
    <t>Объект 13.
Строительство блочной газовой котельной мощностью 1,0 МВт по ул. М.Горького в с .Покровское</t>
  </si>
  <si>
    <t>с. Покровское</t>
  </si>
  <si>
    <t>от ____________  № _________</t>
  </si>
  <si>
    <t>4.2. Реализация проекта инициативного бюджетирования «Строительство детской спортивно-игровой площадки «Орленок»</t>
  </si>
  <si>
    <t>Приложение 3</t>
  </si>
  <si>
    <t>от __________ № ________</t>
  </si>
  <si>
    <t xml:space="preserve">Приложение № 1  </t>
  </si>
  <si>
    <t>Цели и задачи, целевые показатели 
реализации муниципальной программы «Развитие жилищно-коммунального хозяйства и повышение энергетической 
эффективности в Артемовском городском округе до 2027 года»</t>
  </si>
  <si>
    <t>№ строки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</si>
  <si>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</si>
  <si>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</si>
  <si>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</si>
  <si>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 xml:space="preserve">Источник значений показателей </t>
  </si>
  <si>
    <t>Цель 1. Повышение комфортности проживания граждан за счет развития и модернизации объектов коммунальной и жилищной инфраструктуры населенных пунктов Артемовского городского округа</t>
  </si>
  <si>
    <t>Задача 1. Реализация мероприятий по строительству и (или) реконструкции, модернизации и ремонту объектов коммунальной инфраструктуры на территории Артемовского городского округа</t>
  </si>
  <si>
    <t>Количество построенных и (или) реконструированных объектов коммунальной инфраструктуры</t>
  </si>
  <si>
    <t>единиц</t>
  </si>
  <si>
    <t>Акт выполненных работ</t>
  </si>
  <si>
    <t>Протяженность сетей коммунальной инфраструктуры, на которых проведены мероприятия по модернизации и (или) ремонту</t>
  </si>
  <si>
    <t>километр</t>
  </si>
  <si>
    <t>Задача 2. Проведение капитального ремонта муниципального жилищного фонда Артемовского городского округа</t>
  </si>
  <si>
    <t>Количество объектов муниципаль-ного жилого фонда, на которых проведен капитальный ремонт</t>
  </si>
  <si>
    <t xml:space="preserve">единиц </t>
  </si>
  <si>
    <t>Задача 3. Организация сбора (в том числе раздельного), накопления, утилизации и размещения твердых коммунальных отходов на территории Артемовского городского округа</t>
  </si>
  <si>
    <t>Доля полигонов твердых коммунальных отходов, отвечающих требованиям природоохранного законодательства</t>
  </si>
  <si>
    <t>процент</t>
  </si>
  <si>
    <t>-</t>
  </si>
  <si>
    <t>Сведения, предоставленные Муниципальным казенным учреждением Артемовского городского округа «Жилкомстрой»</t>
  </si>
  <si>
    <t>Задача 4. Выплата субсидий организациям в сфере предоставления жилищно-коммунальных и социальных услуг на территории Артемовского городского округа</t>
  </si>
  <si>
    <t>Процент затрат, компенсируемых из бюджета Артемовского городского округа, в общей сумме фактически понесенных затрат при оказании услуг по утвержденным  тарифам на социальные услуги</t>
  </si>
  <si>
    <t>Сведения, предоставленные Управлением по городскому хозяйству и жилью Администрации Артемовского городского округа</t>
  </si>
  <si>
    <t>Задача 5. Разработка проектно-сметной документации на реализацию мероприятий по строительству и (или) реконструкции, модернизации и ремонту объектов коммунальной инфраструктуры на территории Артемовского городского округа</t>
  </si>
  <si>
    <t>Количество разработанных и (или) актуализированных  схем  тепло-,  водо-, электроснабжения и водоотведения Артемовского городского округа</t>
  </si>
  <si>
    <t>Количество разработанных проектов на реализацию мероприятий по объектам коммунальной инфраструктуры</t>
  </si>
  <si>
    <t>Проект, получивший положительное заключение государственной и (или) ценовой экспертизы</t>
  </si>
  <si>
    <t>Количество объектов коммунальной инфраструктуры, на которых проведены мероприятия по модернизации и ремонту</t>
  </si>
  <si>
    <t>Цель 2. Газификация Артемовского городского округа</t>
  </si>
  <si>
    <t>Задача 1. Строительство распределительных газопроводов для газификации жилых домов в городе Артемовский</t>
  </si>
  <si>
    <t>Протяженность введенных в эксплуатацию распределительных газопроводов в городе Артемовский</t>
  </si>
  <si>
    <t>Задача 2. Строительство распределительных газопроводов для газификации жилых домов в сельских населенных пунктах Артемовского городского округа</t>
  </si>
  <si>
    <t>Протяженность введенных в эксплуатацию распределительных газопроводов в сельских населенных пунктах Артемовского городского округа</t>
  </si>
  <si>
    <t>Задача 3. Разработка проектно-сметной и технической документации на строительство распределительных газопроводов для газификации жилых домов в Артемовском городском округе</t>
  </si>
  <si>
    <t>Соответствие разработанной проектно-сметной и технической документации на строительство распределительных газопроводов для газификации жилых домов в Артемовском городском округе требованиям действующих нормативных документов в области строительства</t>
  </si>
  <si>
    <t xml:space="preserve">Подпрограмма 3 «Энергосбережение и повышение энергетической эффективности в Артемовском городском округе»
</t>
  </si>
  <si>
    <t>Цель 3. Повышение энергетической эффективности экономики Артемовского городского округа, в том числе за счет активизации энергосбережения</t>
  </si>
  <si>
    <t>Задача 1. Формирование целостной системы управления процессом энергосбережения и повышения энергетической эффективности экономики Артемовского городского округа</t>
  </si>
  <si>
    <t>Организация профилактической работы в средствах массовой информации, организациях дошкольного и общего образования, в жилищном секторе и на предприятиях коммунальной инфраструктуры</t>
  </si>
  <si>
    <t>Задача 2. Повышение уровня рационального использования топлива и энергии с внедрением энергосберегающих технологий, материалов и оборудования в муниципальном секторе</t>
  </si>
  <si>
    <t>Удельный расход электрической энергии на снабжение органов местного самоуправления и муниципальных учреждений Артемовского городского округа (в расчете на 1 кв. метр занимаемой площади)</t>
  </si>
  <si>
    <t>кВтч/кв. м</t>
  </si>
  <si>
    <t>Удельный расход тепловой энергии на снабжение органов местного самоуправления и муниципальных учреждений Артемовского городского округа (в расчете на 1 кв. метр занимаемой площади)</t>
  </si>
  <si>
    <t>Гкал/кв. м</t>
  </si>
  <si>
    <t>Удельный расход холодной воды на снабжение органов местного самоуправления и муниципальных учреждений Артемовского городского округа (в расчете на 1 работника)</t>
  </si>
  <si>
    <t>куб. м./чел</t>
  </si>
  <si>
    <t>Удельный расход горячей воды на снабжение органов местного самоуправления и муниципальных учреждений Артемовского городского округа (в расчете на 1 работника)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</si>
  <si>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</si>
  <si>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Цель 4. Повышение комфортности проживания и качества жизни граждан на сельских территориях Артемовского городского округа</t>
  </si>
  <si>
    <t>Задача 1. Улучшение жилищных условий граждан, проживающих на сельских территориях Артемовского городского округа</t>
  </si>
  <si>
    <t>Количество семей, улучшивших жилищные условия на сельских территориях Артемовского городского округа</t>
  </si>
  <si>
    <t>количество семей</t>
  </si>
  <si>
    <t>Решение территориального управления Администрации Артемовского городского округа о снятии граждан с учета нуждающихся в жилых помещениях</t>
  </si>
  <si>
    <t>Задача 2. Проведение капитального ремонта, реконструкции сетей водоснабжения и водоотведения на сельских территориях Артемовского городского округа</t>
  </si>
  <si>
    <t>Проектные работы, проверка сметной документации по капитальному ремонту сетей в сельских населенных пунктах</t>
  </si>
  <si>
    <t>Задача 3. Создание и обустройство мест массового отдыха, игровых, спортивных, детских, дворовых площадок на сельских территориях Артемовского городского округа</t>
  </si>
  <si>
    <t>Количество созданных и обустроенных мест массового отдыха, игровых, спортивных, детских, дворовых площадок</t>
  </si>
  <si>
    <t>Мероприятие 2. Строительство, капитальный ремонт, ремонт и модернизация сетей теплоснабжения, водоснабжения и водоотведения сельских населенных пунктов Артемовского городского округа</t>
  </si>
  <si>
    <t>Строительство, капитальный ремонт, ремонт и модернизация сетей теплоснабжения, водоснабжения и водоотведения сельских населенных пунктов Артемовского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</si>
</sst>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6"/>
      <color theme="1"/>
      <name val="Liberation Serif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0" fontId="3" fillId="0" borderId="1" xfId="0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0" fillId="2" borderId="0" xfId="0" applyFill="1"/>
    <xf numFmtId="0" fontId="3" fillId="0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10" fillId="2" borderId="0" xfId="0" applyFont="1" applyFill="1"/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0" xfId="0" applyFont="1" applyAlignment="1"/>
    <xf numFmtId="0" fontId="14" fillId="0" borderId="0" xfId="0" applyFont="1"/>
    <xf numFmtId="0" fontId="12" fillId="0" borderId="0" xfId="0" applyFont="1" applyAlignment="1">
      <alignment vertical="top" wrapText="1"/>
    </xf>
    <xf numFmtId="0" fontId="15" fillId="0" borderId="0" xfId="0" applyFont="1"/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6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6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4" fontId="5" fillId="2" borderId="3" xfId="0" applyNumberFormat="1" applyFont="1" applyFill="1" applyBorder="1" applyAlignment="1">
      <alignment horizontal="center" vertical="top"/>
    </xf>
    <xf numFmtId="4" fontId="5" fillId="2" borderId="4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1"/>
  <sheetViews>
    <sheetView view="pageBreakPreview" zoomScale="70" zoomScaleNormal="80" zoomScaleSheetLayoutView="70" workbookViewId="0">
      <selection activeCell="G59" sqref="G59"/>
    </sheetView>
  </sheetViews>
  <sheetFormatPr defaultRowHeight="15" x14ac:dyDescent="0.25"/>
  <cols>
    <col min="1" max="1" width="7.5703125" customWidth="1"/>
    <col min="2" max="2" width="47.42578125" customWidth="1"/>
    <col min="3" max="3" width="17.7109375" customWidth="1"/>
    <col min="4" max="4" width="13.7109375" customWidth="1"/>
    <col min="5" max="5" width="13.42578125" customWidth="1"/>
    <col min="6" max="6" width="13.7109375" customWidth="1"/>
    <col min="7" max="7" width="14" customWidth="1"/>
    <col min="8" max="8" width="14.42578125" customWidth="1"/>
    <col min="9" max="9" width="38.28515625" customWidth="1"/>
  </cols>
  <sheetData>
    <row r="1" spans="1:9" ht="23.25" customHeight="1" x14ac:dyDescent="0.3">
      <c r="B1" s="157"/>
      <c r="G1" s="175" t="s">
        <v>129</v>
      </c>
      <c r="H1" s="176"/>
      <c r="I1" s="176"/>
    </row>
    <row r="2" spans="1:9" ht="23.25" customHeight="1" x14ac:dyDescent="0.3">
      <c r="B2" s="157"/>
      <c r="G2" s="175" t="s">
        <v>131</v>
      </c>
      <c r="H2" s="176"/>
      <c r="I2" s="176"/>
    </row>
    <row r="3" spans="1:9" ht="23.25" customHeight="1" x14ac:dyDescent="0.3">
      <c r="B3" s="157"/>
      <c r="G3" s="175" t="s">
        <v>132</v>
      </c>
      <c r="H3" s="176"/>
      <c r="I3" s="176"/>
    </row>
    <row r="4" spans="1:9" ht="23.25" customHeight="1" x14ac:dyDescent="0.3">
      <c r="B4" s="157"/>
      <c r="G4" s="175" t="s">
        <v>149</v>
      </c>
      <c r="H4" s="176"/>
      <c r="I4" s="176"/>
    </row>
    <row r="5" spans="1:9" ht="25.5" customHeight="1" x14ac:dyDescent="0.3">
      <c r="B5" s="157"/>
      <c r="G5" s="156"/>
      <c r="H5" s="156"/>
      <c r="I5" s="158"/>
    </row>
    <row r="6" spans="1:9" ht="27" customHeight="1" x14ac:dyDescent="0.25">
      <c r="G6" s="177" t="s">
        <v>150</v>
      </c>
      <c r="H6" s="174"/>
      <c r="I6" s="174"/>
    </row>
    <row r="7" spans="1:9" ht="104.25" customHeight="1" x14ac:dyDescent="0.25">
      <c r="A7" s="159"/>
      <c r="B7" s="159"/>
      <c r="C7" s="159"/>
      <c r="D7" s="159"/>
      <c r="E7" s="159"/>
      <c r="F7" s="159"/>
      <c r="G7" s="173" t="s">
        <v>84</v>
      </c>
      <c r="H7" s="174"/>
      <c r="I7" s="174"/>
    </row>
    <row r="8" spans="1:9" ht="109.5" customHeight="1" x14ac:dyDescent="0.25">
      <c r="A8" s="178" t="s">
        <v>151</v>
      </c>
      <c r="B8" s="179"/>
      <c r="C8" s="179"/>
      <c r="D8" s="179"/>
      <c r="E8" s="179"/>
      <c r="F8" s="179"/>
      <c r="G8" s="179"/>
      <c r="H8" s="179"/>
      <c r="I8" s="179"/>
    </row>
    <row r="9" spans="1:9" ht="3.75" customHeight="1" x14ac:dyDescent="0.25">
      <c r="A9" s="159"/>
      <c r="B9" s="159"/>
      <c r="C9" s="159"/>
      <c r="D9" s="159"/>
      <c r="E9" s="159"/>
      <c r="F9" s="159"/>
      <c r="G9" s="159"/>
      <c r="H9" s="159"/>
      <c r="I9" s="159"/>
    </row>
    <row r="10" spans="1:9" ht="44.25" customHeight="1" x14ac:dyDescent="0.25">
      <c r="A10" s="180" t="s">
        <v>152</v>
      </c>
      <c r="B10" s="180" t="s">
        <v>153</v>
      </c>
      <c r="C10" s="180" t="s">
        <v>154</v>
      </c>
      <c r="D10" s="180" t="s">
        <v>155</v>
      </c>
      <c r="E10" s="180"/>
      <c r="F10" s="180"/>
      <c r="G10" s="180"/>
      <c r="H10" s="180"/>
      <c r="I10" s="180" t="s">
        <v>156</v>
      </c>
    </row>
    <row r="11" spans="1:9" ht="39" customHeight="1" x14ac:dyDescent="0.25">
      <c r="A11" s="180"/>
      <c r="B11" s="180"/>
      <c r="C11" s="180"/>
      <c r="D11" s="160" t="s">
        <v>57</v>
      </c>
      <c r="E11" s="160" t="s">
        <v>58</v>
      </c>
      <c r="F11" s="160" t="s">
        <v>85</v>
      </c>
      <c r="G11" s="160" t="s">
        <v>86</v>
      </c>
      <c r="H11" s="160" t="s">
        <v>87</v>
      </c>
      <c r="I11" s="180"/>
    </row>
    <row r="12" spans="1:9" ht="18" x14ac:dyDescent="0.25">
      <c r="A12" s="161">
        <v>1</v>
      </c>
      <c r="B12" s="161">
        <v>2</v>
      </c>
      <c r="C12" s="161">
        <v>3</v>
      </c>
      <c r="D12" s="161">
        <v>4</v>
      </c>
      <c r="E12" s="161">
        <v>5</v>
      </c>
      <c r="F12" s="161">
        <v>6</v>
      </c>
      <c r="G12" s="161">
        <v>7</v>
      </c>
      <c r="H12" s="161">
        <v>8</v>
      </c>
      <c r="I12" s="161">
        <v>11</v>
      </c>
    </row>
    <row r="13" spans="1:9" ht="30" customHeight="1" x14ac:dyDescent="0.25">
      <c r="A13" s="162">
        <v>1</v>
      </c>
      <c r="B13" s="184" t="s">
        <v>16</v>
      </c>
      <c r="C13" s="185"/>
      <c r="D13" s="185"/>
      <c r="E13" s="185"/>
      <c r="F13" s="185"/>
      <c r="G13" s="185"/>
      <c r="H13" s="185"/>
      <c r="I13" s="186"/>
    </row>
    <row r="14" spans="1:9" ht="47.25" customHeight="1" x14ac:dyDescent="0.25">
      <c r="A14" s="162">
        <f>A13+1</f>
        <v>2</v>
      </c>
      <c r="B14" s="187" t="s">
        <v>157</v>
      </c>
      <c r="C14" s="188"/>
      <c r="D14" s="188"/>
      <c r="E14" s="188"/>
      <c r="F14" s="188"/>
      <c r="G14" s="188"/>
      <c r="H14" s="188"/>
      <c r="I14" s="189"/>
    </row>
    <row r="15" spans="1:9" ht="46.5" customHeight="1" x14ac:dyDescent="0.25">
      <c r="A15" s="162">
        <f t="shared" ref="A15:A54" si="0">A14+1</f>
        <v>3</v>
      </c>
      <c r="B15" s="187" t="s">
        <v>158</v>
      </c>
      <c r="C15" s="188"/>
      <c r="D15" s="188"/>
      <c r="E15" s="188"/>
      <c r="F15" s="188"/>
      <c r="G15" s="188"/>
      <c r="H15" s="188"/>
      <c r="I15" s="189"/>
    </row>
    <row r="16" spans="1:9" ht="64.5" customHeight="1" x14ac:dyDescent="0.25">
      <c r="A16" s="162">
        <f t="shared" si="0"/>
        <v>4</v>
      </c>
      <c r="B16" s="163" t="s">
        <v>159</v>
      </c>
      <c r="C16" s="162" t="s">
        <v>160</v>
      </c>
      <c r="D16" s="162">
        <v>0</v>
      </c>
      <c r="E16" s="162">
        <v>0</v>
      </c>
      <c r="F16" s="162">
        <v>0</v>
      </c>
      <c r="G16" s="162">
        <v>0</v>
      </c>
      <c r="H16" s="162">
        <v>1</v>
      </c>
      <c r="I16" s="164" t="s">
        <v>161</v>
      </c>
    </row>
    <row r="17" spans="1:9" ht="87.75" customHeight="1" x14ac:dyDescent="0.25">
      <c r="A17" s="162">
        <f t="shared" si="0"/>
        <v>5</v>
      </c>
      <c r="B17" s="163" t="s">
        <v>162</v>
      </c>
      <c r="C17" s="162" t="s">
        <v>163</v>
      </c>
      <c r="D17" s="162">
        <v>0</v>
      </c>
      <c r="E17" s="162">
        <v>0</v>
      </c>
      <c r="F17" s="162">
        <v>0</v>
      </c>
      <c r="G17" s="162">
        <v>0</v>
      </c>
      <c r="H17" s="162">
        <v>7.6</v>
      </c>
      <c r="I17" s="164" t="s">
        <v>161</v>
      </c>
    </row>
    <row r="18" spans="1:9" ht="27" customHeight="1" x14ac:dyDescent="0.25">
      <c r="A18" s="162">
        <f t="shared" si="0"/>
        <v>6</v>
      </c>
      <c r="B18" s="187" t="s">
        <v>164</v>
      </c>
      <c r="C18" s="182"/>
      <c r="D18" s="182"/>
      <c r="E18" s="182"/>
      <c r="F18" s="182"/>
      <c r="G18" s="182"/>
      <c r="H18" s="182"/>
      <c r="I18" s="183"/>
    </row>
    <row r="19" spans="1:9" ht="67.5" customHeight="1" x14ac:dyDescent="0.25">
      <c r="A19" s="162">
        <f t="shared" si="0"/>
        <v>7</v>
      </c>
      <c r="B19" s="163" t="s">
        <v>165</v>
      </c>
      <c r="C19" s="162" t="s">
        <v>166</v>
      </c>
      <c r="D19" s="162">
        <v>3</v>
      </c>
      <c r="E19" s="162">
        <v>2</v>
      </c>
      <c r="F19" s="162">
        <v>2</v>
      </c>
      <c r="G19" s="162">
        <v>2</v>
      </c>
      <c r="H19" s="162">
        <v>6</v>
      </c>
      <c r="I19" s="163" t="s">
        <v>161</v>
      </c>
    </row>
    <row r="20" spans="1:9" ht="44.25" customHeight="1" x14ac:dyDescent="0.25">
      <c r="A20" s="162">
        <f t="shared" si="0"/>
        <v>8</v>
      </c>
      <c r="B20" s="187" t="s">
        <v>167</v>
      </c>
      <c r="C20" s="190"/>
      <c r="D20" s="190"/>
      <c r="E20" s="190"/>
      <c r="F20" s="190"/>
      <c r="G20" s="190"/>
      <c r="H20" s="190"/>
      <c r="I20" s="191"/>
    </row>
    <row r="21" spans="1:9" ht="106.5" customHeight="1" x14ac:dyDescent="0.25">
      <c r="A21" s="162">
        <f t="shared" si="0"/>
        <v>9</v>
      </c>
      <c r="B21" s="164" t="s">
        <v>168</v>
      </c>
      <c r="C21" s="162" t="s">
        <v>169</v>
      </c>
      <c r="D21" s="162" t="s">
        <v>170</v>
      </c>
      <c r="E21" s="162" t="s">
        <v>170</v>
      </c>
      <c r="F21" s="162" t="s">
        <v>170</v>
      </c>
      <c r="G21" s="162" t="s">
        <v>170</v>
      </c>
      <c r="H21" s="162">
        <v>100</v>
      </c>
      <c r="I21" s="163" t="s">
        <v>171</v>
      </c>
    </row>
    <row r="22" spans="1:9" ht="49.5" customHeight="1" x14ac:dyDescent="0.25">
      <c r="A22" s="162">
        <f t="shared" si="0"/>
        <v>10</v>
      </c>
      <c r="B22" s="181" t="s">
        <v>172</v>
      </c>
      <c r="C22" s="182"/>
      <c r="D22" s="182"/>
      <c r="E22" s="182"/>
      <c r="F22" s="182"/>
      <c r="G22" s="182"/>
      <c r="H22" s="182"/>
      <c r="I22" s="183"/>
    </row>
    <row r="23" spans="1:9" ht="127.5" customHeight="1" x14ac:dyDescent="0.25">
      <c r="A23" s="162">
        <f t="shared" si="0"/>
        <v>11</v>
      </c>
      <c r="B23" s="164" t="s">
        <v>173</v>
      </c>
      <c r="C23" s="162" t="s">
        <v>169</v>
      </c>
      <c r="D23" s="162">
        <v>67</v>
      </c>
      <c r="E23" s="162">
        <v>67</v>
      </c>
      <c r="F23" s="162">
        <v>0</v>
      </c>
      <c r="G23" s="162">
        <v>0</v>
      </c>
      <c r="H23" s="162">
        <v>0</v>
      </c>
      <c r="I23" s="163" t="s">
        <v>174</v>
      </c>
    </row>
    <row r="24" spans="1:9" ht="46.5" customHeight="1" x14ac:dyDescent="0.25">
      <c r="A24" s="162">
        <f t="shared" si="0"/>
        <v>12</v>
      </c>
      <c r="B24" s="181" t="s">
        <v>175</v>
      </c>
      <c r="C24" s="182"/>
      <c r="D24" s="182"/>
      <c r="E24" s="182"/>
      <c r="F24" s="182"/>
      <c r="G24" s="182"/>
      <c r="H24" s="182"/>
      <c r="I24" s="183"/>
    </row>
    <row r="25" spans="1:9" ht="107.25" customHeight="1" x14ac:dyDescent="0.25">
      <c r="A25" s="162">
        <f t="shared" si="0"/>
        <v>13</v>
      </c>
      <c r="B25" s="165" t="s">
        <v>176</v>
      </c>
      <c r="C25" s="166" t="s">
        <v>160</v>
      </c>
      <c r="D25" s="162">
        <v>2</v>
      </c>
      <c r="E25" s="162">
        <v>0</v>
      </c>
      <c r="F25" s="162">
        <v>0</v>
      </c>
      <c r="G25" s="162">
        <v>0</v>
      </c>
      <c r="H25" s="167">
        <v>2</v>
      </c>
      <c r="I25" s="163" t="s">
        <v>161</v>
      </c>
    </row>
    <row r="26" spans="1:9" ht="87" customHeight="1" x14ac:dyDescent="0.25">
      <c r="A26" s="162">
        <f t="shared" si="0"/>
        <v>14</v>
      </c>
      <c r="B26" s="164" t="s">
        <v>177</v>
      </c>
      <c r="C26" s="166" t="s">
        <v>160</v>
      </c>
      <c r="D26" s="162">
        <v>1</v>
      </c>
      <c r="E26" s="162">
        <v>1</v>
      </c>
      <c r="F26" s="162">
        <v>0</v>
      </c>
      <c r="G26" s="162">
        <v>0</v>
      </c>
      <c r="H26" s="167">
        <v>1</v>
      </c>
      <c r="I26" s="163" t="s">
        <v>178</v>
      </c>
    </row>
    <row r="27" spans="1:9" ht="87.75" customHeight="1" x14ac:dyDescent="0.25">
      <c r="A27" s="162">
        <f t="shared" si="0"/>
        <v>15</v>
      </c>
      <c r="B27" s="164" t="s">
        <v>179</v>
      </c>
      <c r="C27" s="166" t="s">
        <v>160</v>
      </c>
      <c r="D27" s="162">
        <v>1</v>
      </c>
      <c r="E27" s="162">
        <v>0</v>
      </c>
      <c r="F27" s="162">
        <v>0</v>
      </c>
      <c r="G27" s="162">
        <v>0</v>
      </c>
      <c r="H27" s="162">
        <v>0</v>
      </c>
      <c r="I27" s="163" t="s">
        <v>161</v>
      </c>
    </row>
    <row r="28" spans="1:9" ht="27.75" customHeight="1" x14ac:dyDescent="0.25">
      <c r="A28" s="162">
        <f t="shared" si="0"/>
        <v>16</v>
      </c>
      <c r="B28" s="192" t="s">
        <v>17</v>
      </c>
      <c r="C28" s="193"/>
      <c r="D28" s="193"/>
      <c r="E28" s="193"/>
      <c r="F28" s="193"/>
      <c r="G28" s="193"/>
      <c r="H28" s="193"/>
      <c r="I28" s="194"/>
    </row>
    <row r="29" spans="1:9" ht="25.5" customHeight="1" x14ac:dyDescent="0.25">
      <c r="A29" s="162">
        <f t="shared" si="0"/>
        <v>17</v>
      </c>
      <c r="B29" s="181" t="s">
        <v>180</v>
      </c>
      <c r="C29" s="182"/>
      <c r="D29" s="182"/>
      <c r="E29" s="182"/>
      <c r="F29" s="182"/>
      <c r="G29" s="182"/>
      <c r="H29" s="182"/>
      <c r="I29" s="183"/>
    </row>
    <row r="30" spans="1:9" ht="23.25" customHeight="1" x14ac:dyDescent="0.25">
      <c r="A30" s="162">
        <f t="shared" si="0"/>
        <v>18</v>
      </c>
      <c r="B30" s="181" t="s">
        <v>181</v>
      </c>
      <c r="C30" s="182"/>
      <c r="D30" s="182"/>
      <c r="E30" s="182"/>
      <c r="F30" s="182"/>
      <c r="G30" s="182"/>
      <c r="H30" s="182"/>
      <c r="I30" s="183"/>
    </row>
    <row r="31" spans="1:9" ht="64.5" customHeight="1" x14ac:dyDescent="0.25">
      <c r="A31" s="162">
        <f t="shared" si="0"/>
        <v>19</v>
      </c>
      <c r="B31" s="168" t="s">
        <v>182</v>
      </c>
      <c r="C31" s="169" t="s">
        <v>163</v>
      </c>
      <c r="D31" s="170">
        <v>0.8</v>
      </c>
      <c r="E31" s="170">
        <v>0.5</v>
      </c>
      <c r="F31" s="170">
        <v>0</v>
      </c>
      <c r="G31" s="170">
        <v>0</v>
      </c>
      <c r="H31" s="170">
        <v>0</v>
      </c>
      <c r="I31" s="171" t="s">
        <v>161</v>
      </c>
    </row>
    <row r="32" spans="1:9" ht="40.5" customHeight="1" x14ac:dyDescent="0.25">
      <c r="A32" s="162">
        <f t="shared" si="0"/>
        <v>20</v>
      </c>
      <c r="B32" s="195" t="s">
        <v>183</v>
      </c>
      <c r="C32" s="196"/>
      <c r="D32" s="196"/>
      <c r="E32" s="196"/>
      <c r="F32" s="196"/>
      <c r="G32" s="196"/>
      <c r="H32" s="196"/>
      <c r="I32" s="197"/>
    </row>
    <row r="33" spans="1:9" ht="103.5" customHeight="1" x14ac:dyDescent="0.25">
      <c r="A33" s="162">
        <f t="shared" si="0"/>
        <v>21</v>
      </c>
      <c r="B33" s="168" t="s">
        <v>184</v>
      </c>
      <c r="C33" s="169" t="s">
        <v>163</v>
      </c>
      <c r="D33" s="172">
        <v>0</v>
      </c>
      <c r="E33" s="172">
        <v>0</v>
      </c>
      <c r="F33" s="172">
        <v>0</v>
      </c>
      <c r="G33" s="172">
        <v>0</v>
      </c>
      <c r="H33" s="172">
        <v>3.9</v>
      </c>
      <c r="I33" s="171" t="s">
        <v>161</v>
      </c>
    </row>
    <row r="34" spans="1:9" ht="41.25" customHeight="1" x14ac:dyDescent="0.25">
      <c r="A34" s="162">
        <f t="shared" si="0"/>
        <v>22</v>
      </c>
      <c r="B34" s="181" t="s">
        <v>185</v>
      </c>
      <c r="C34" s="182"/>
      <c r="D34" s="182"/>
      <c r="E34" s="182"/>
      <c r="F34" s="182"/>
      <c r="G34" s="182"/>
      <c r="H34" s="182"/>
      <c r="I34" s="183"/>
    </row>
    <row r="35" spans="1:9" ht="183" customHeight="1" x14ac:dyDescent="0.25">
      <c r="A35" s="162">
        <f t="shared" si="0"/>
        <v>23</v>
      </c>
      <c r="B35" s="164" t="s">
        <v>186</v>
      </c>
      <c r="C35" s="166" t="s">
        <v>169</v>
      </c>
      <c r="D35" s="162">
        <v>100</v>
      </c>
      <c r="E35" s="162">
        <v>100</v>
      </c>
      <c r="F35" s="162">
        <v>100</v>
      </c>
      <c r="G35" s="162">
        <v>100</v>
      </c>
      <c r="H35" s="162">
        <v>100</v>
      </c>
      <c r="I35" s="163" t="s">
        <v>161</v>
      </c>
    </row>
    <row r="36" spans="1:9" ht="29.25" customHeight="1" x14ac:dyDescent="0.25">
      <c r="A36" s="162">
        <f t="shared" si="0"/>
        <v>24</v>
      </c>
      <c r="B36" s="192" t="s">
        <v>187</v>
      </c>
      <c r="C36" s="193"/>
      <c r="D36" s="193"/>
      <c r="E36" s="193"/>
      <c r="F36" s="193"/>
      <c r="G36" s="193"/>
      <c r="H36" s="193"/>
      <c r="I36" s="194"/>
    </row>
    <row r="37" spans="1:9" ht="43.5" customHeight="1" x14ac:dyDescent="0.25">
      <c r="A37" s="162">
        <f t="shared" si="0"/>
        <v>25</v>
      </c>
      <c r="B37" s="181" t="s">
        <v>188</v>
      </c>
      <c r="C37" s="182"/>
      <c r="D37" s="182"/>
      <c r="E37" s="182"/>
      <c r="F37" s="182"/>
      <c r="G37" s="182"/>
      <c r="H37" s="182"/>
      <c r="I37" s="183"/>
    </row>
    <row r="38" spans="1:9" ht="41.25" customHeight="1" x14ac:dyDescent="0.25">
      <c r="A38" s="162">
        <f t="shared" si="0"/>
        <v>26</v>
      </c>
      <c r="B38" s="181" t="s">
        <v>189</v>
      </c>
      <c r="C38" s="182"/>
      <c r="D38" s="182"/>
      <c r="E38" s="182"/>
      <c r="F38" s="182"/>
      <c r="G38" s="182"/>
      <c r="H38" s="182"/>
      <c r="I38" s="183"/>
    </row>
    <row r="39" spans="1:9" ht="126" customHeight="1" x14ac:dyDescent="0.25">
      <c r="A39" s="162">
        <f t="shared" si="0"/>
        <v>27</v>
      </c>
      <c r="B39" s="164" t="s">
        <v>190</v>
      </c>
      <c r="C39" s="162" t="s">
        <v>169</v>
      </c>
      <c r="D39" s="162">
        <v>100</v>
      </c>
      <c r="E39" s="162">
        <v>100</v>
      </c>
      <c r="F39" s="162">
        <v>100</v>
      </c>
      <c r="G39" s="162">
        <v>100</v>
      </c>
      <c r="H39" s="162">
        <v>100</v>
      </c>
      <c r="I39" s="163" t="s">
        <v>174</v>
      </c>
    </row>
    <row r="40" spans="1:9" ht="42.75" customHeight="1" x14ac:dyDescent="0.25">
      <c r="A40" s="162">
        <f t="shared" si="0"/>
        <v>28</v>
      </c>
      <c r="B40" s="181" t="s">
        <v>191</v>
      </c>
      <c r="C40" s="182"/>
      <c r="D40" s="182"/>
      <c r="E40" s="182"/>
      <c r="F40" s="182"/>
      <c r="G40" s="182"/>
      <c r="H40" s="182"/>
      <c r="I40" s="183"/>
    </row>
    <row r="41" spans="1:9" ht="141.75" x14ac:dyDescent="0.25">
      <c r="A41" s="162">
        <f t="shared" si="0"/>
        <v>29</v>
      </c>
      <c r="B41" s="164" t="s">
        <v>192</v>
      </c>
      <c r="C41" s="162" t="s">
        <v>193</v>
      </c>
      <c r="D41" s="162">
        <v>112</v>
      </c>
      <c r="E41" s="162">
        <v>111.9</v>
      </c>
      <c r="F41" s="162">
        <v>111.8</v>
      </c>
      <c r="G41" s="162">
        <v>111.7</v>
      </c>
      <c r="H41" s="162">
        <v>111.6</v>
      </c>
      <c r="I41" s="163" t="s">
        <v>174</v>
      </c>
    </row>
    <row r="42" spans="1:9" ht="126" customHeight="1" x14ac:dyDescent="0.25">
      <c r="A42" s="162">
        <f t="shared" si="0"/>
        <v>30</v>
      </c>
      <c r="B42" s="164" t="s">
        <v>194</v>
      </c>
      <c r="C42" s="162" t="s">
        <v>195</v>
      </c>
      <c r="D42" s="162">
        <v>0.39200000000000002</v>
      </c>
      <c r="E42" s="162">
        <v>0.39100000000000001</v>
      </c>
      <c r="F42" s="162">
        <v>0.39</v>
      </c>
      <c r="G42" s="162">
        <v>0.38900000000000001</v>
      </c>
      <c r="H42" s="162">
        <v>0.38800000000000001</v>
      </c>
      <c r="I42" s="163" t="s">
        <v>174</v>
      </c>
    </row>
    <row r="43" spans="1:9" ht="106.5" customHeight="1" x14ac:dyDescent="0.25">
      <c r="A43" s="162">
        <f t="shared" si="0"/>
        <v>31</v>
      </c>
      <c r="B43" s="164" t="s">
        <v>196</v>
      </c>
      <c r="C43" s="162" t="s">
        <v>197</v>
      </c>
      <c r="D43" s="162">
        <v>10.974</v>
      </c>
      <c r="E43" s="162">
        <v>10.973000000000001</v>
      </c>
      <c r="F43" s="162">
        <v>10.972</v>
      </c>
      <c r="G43" s="162">
        <v>10.971</v>
      </c>
      <c r="H43" s="162">
        <v>10.97</v>
      </c>
      <c r="I43" s="163" t="s">
        <v>174</v>
      </c>
    </row>
    <row r="44" spans="1:9" ht="103.5" customHeight="1" x14ac:dyDescent="0.25">
      <c r="A44" s="162">
        <f t="shared" si="0"/>
        <v>32</v>
      </c>
      <c r="B44" s="164" t="s">
        <v>198</v>
      </c>
      <c r="C44" s="162" t="s">
        <v>197</v>
      </c>
      <c r="D44" s="162">
        <v>0.38700000000000001</v>
      </c>
      <c r="E44" s="162">
        <v>0.38500000000000001</v>
      </c>
      <c r="F44" s="162">
        <v>0.38300000000000001</v>
      </c>
      <c r="G44" s="162">
        <v>0.38100000000000001</v>
      </c>
      <c r="H44" s="162">
        <v>0.379</v>
      </c>
      <c r="I44" s="163" t="s">
        <v>174</v>
      </c>
    </row>
    <row r="45" spans="1:9" ht="121.5" x14ac:dyDescent="0.25">
      <c r="A45" s="162">
        <f t="shared" si="0"/>
        <v>33</v>
      </c>
      <c r="B45" s="164" t="s">
        <v>199</v>
      </c>
      <c r="C45" s="162" t="s">
        <v>193</v>
      </c>
      <c r="D45" s="162">
        <v>1.57</v>
      </c>
      <c r="E45" s="162">
        <v>1.57</v>
      </c>
      <c r="F45" s="162">
        <v>1.57</v>
      </c>
      <c r="G45" s="162">
        <v>1.57</v>
      </c>
      <c r="H45" s="162">
        <v>1.57</v>
      </c>
      <c r="I45" s="163" t="s">
        <v>174</v>
      </c>
    </row>
    <row r="46" spans="1:9" ht="27.75" customHeight="1" x14ac:dyDescent="0.25">
      <c r="A46" s="162">
        <f t="shared" si="0"/>
        <v>34</v>
      </c>
      <c r="B46" s="192" t="s">
        <v>56</v>
      </c>
      <c r="C46" s="193"/>
      <c r="D46" s="193"/>
      <c r="E46" s="193"/>
      <c r="F46" s="193"/>
      <c r="G46" s="193"/>
      <c r="H46" s="193"/>
      <c r="I46" s="194"/>
    </row>
    <row r="47" spans="1:9" ht="27" customHeight="1" x14ac:dyDescent="0.25">
      <c r="A47" s="162">
        <f t="shared" si="0"/>
        <v>35</v>
      </c>
      <c r="B47" s="181" t="s">
        <v>200</v>
      </c>
      <c r="C47" s="182"/>
      <c r="D47" s="182"/>
      <c r="E47" s="182"/>
      <c r="F47" s="182"/>
      <c r="G47" s="182"/>
      <c r="H47" s="182"/>
      <c r="I47" s="183"/>
    </row>
    <row r="48" spans="1:9" ht="23.25" customHeight="1" x14ac:dyDescent="0.25">
      <c r="A48" s="162">
        <f t="shared" si="0"/>
        <v>36</v>
      </c>
      <c r="B48" s="181" t="s">
        <v>201</v>
      </c>
      <c r="C48" s="182"/>
      <c r="D48" s="182"/>
      <c r="E48" s="182"/>
      <c r="F48" s="182"/>
      <c r="G48" s="182"/>
      <c r="H48" s="182"/>
      <c r="I48" s="183"/>
    </row>
    <row r="49" spans="1:9" ht="121.5" customHeight="1" x14ac:dyDescent="0.25">
      <c r="A49" s="162">
        <f t="shared" si="0"/>
        <v>37</v>
      </c>
      <c r="B49" s="164" t="s">
        <v>202</v>
      </c>
      <c r="C49" s="166" t="s">
        <v>203</v>
      </c>
      <c r="D49" s="162">
        <v>1</v>
      </c>
      <c r="E49" s="162">
        <v>1</v>
      </c>
      <c r="F49" s="162">
        <v>1</v>
      </c>
      <c r="G49" s="162">
        <v>1</v>
      </c>
      <c r="H49" s="162">
        <v>1</v>
      </c>
      <c r="I49" s="163" t="s">
        <v>204</v>
      </c>
    </row>
    <row r="50" spans="1:9" ht="44.25" customHeight="1" x14ac:dyDescent="0.25">
      <c r="A50" s="162">
        <f t="shared" si="0"/>
        <v>38</v>
      </c>
      <c r="B50" s="181" t="s">
        <v>205</v>
      </c>
      <c r="C50" s="182"/>
      <c r="D50" s="182"/>
      <c r="E50" s="182"/>
      <c r="F50" s="182"/>
      <c r="G50" s="182"/>
      <c r="H50" s="182"/>
      <c r="I50" s="183"/>
    </row>
    <row r="51" spans="1:9" ht="121.5" x14ac:dyDescent="0.25">
      <c r="A51" s="162">
        <f t="shared" si="0"/>
        <v>39</v>
      </c>
      <c r="B51" s="164" t="s">
        <v>210</v>
      </c>
      <c r="C51" s="166" t="s">
        <v>163</v>
      </c>
      <c r="D51" s="162">
        <v>1.4</v>
      </c>
      <c r="E51" s="162">
        <v>1</v>
      </c>
      <c r="F51" s="162">
        <v>0</v>
      </c>
      <c r="G51" s="162">
        <v>0</v>
      </c>
      <c r="H51" s="162">
        <v>0.8</v>
      </c>
      <c r="I51" s="163" t="s">
        <v>161</v>
      </c>
    </row>
    <row r="52" spans="1:9" ht="86.25" customHeight="1" x14ac:dyDescent="0.25">
      <c r="A52" s="162">
        <f t="shared" si="0"/>
        <v>40</v>
      </c>
      <c r="B52" s="164" t="s">
        <v>206</v>
      </c>
      <c r="C52" s="166" t="s">
        <v>160</v>
      </c>
      <c r="D52" s="162">
        <v>3</v>
      </c>
      <c r="E52" s="162">
        <v>0</v>
      </c>
      <c r="F52" s="162">
        <v>0</v>
      </c>
      <c r="G52" s="162">
        <v>0</v>
      </c>
      <c r="H52" s="162">
        <v>1</v>
      </c>
      <c r="I52" s="163" t="s">
        <v>178</v>
      </c>
    </row>
    <row r="53" spans="1:9" ht="43.5" customHeight="1" x14ac:dyDescent="0.25">
      <c r="A53" s="162">
        <f t="shared" si="0"/>
        <v>41</v>
      </c>
      <c r="B53" s="181" t="s">
        <v>207</v>
      </c>
      <c r="C53" s="182"/>
      <c r="D53" s="182"/>
      <c r="E53" s="182"/>
      <c r="F53" s="182"/>
      <c r="G53" s="182"/>
      <c r="H53" s="182"/>
      <c r="I53" s="183"/>
    </row>
    <row r="54" spans="1:9" ht="81" x14ac:dyDescent="0.25">
      <c r="A54" s="162">
        <f t="shared" si="0"/>
        <v>42</v>
      </c>
      <c r="B54" s="164" t="s">
        <v>208</v>
      </c>
      <c r="C54" s="166" t="s">
        <v>160</v>
      </c>
      <c r="D54" s="162">
        <v>2</v>
      </c>
      <c r="E54" s="162">
        <v>1</v>
      </c>
      <c r="F54" s="162">
        <v>0</v>
      </c>
      <c r="G54" s="162">
        <v>0</v>
      </c>
      <c r="H54" s="167">
        <v>2</v>
      </c>
      <c r="I54" s="163" t="s">
        <v>161</v>
      </c>
    </row>
    <row r="55" spans="1:9" ht="18" x14ac:dyDescent="0.25">
      <c r="A55" s="159"/>
      <c r="B55" s="159"/>
      <c r="C55" s="159"/>
      <c r="D55" s="159"/>
      <c r="E55" s="159"/>
      <c r="F55" s="159"/>
      <c r="G55" s="159"/>
      <c r="H55" s="159"/>
      <c r="I55" s="159"/>
    </row>
    <row r="56" spans="1:9" ht="18" x14ac:dyDescent="0.25">
      <c r="A56" s="159"/>
      <c r="B56" s="159"/>
      <c r="C56" s="159"/>
      <c r="D56" s="159"/>
      <c r="E56" s="159"/>
      <c r="F56" s="159"/>
      <c r="G56" s="159"/>
      <c r="H56" s="159"/>
      <c r="I56" s="159"/>
    </row>
    <row r="57" spans="1:9" ht="18" x14ac:dyDescent="0.25">
      <c r="A57" s="159"/>
      <c r="B57" s="159"/>
      <c r="C57" s="159"/>
      <c r="D57" s="159"/>
      <c r="E57" s="159"/>
      <c r="F57" s="159"/>
      <c r="G57" s="159"/>
      <c r="H57" s="159"/>
      <c r="I57" s="159"/>
    </row>
    <row r="58" spans="1:9" ht="18" x14ac:dyDescent="0.25">
      <c r="A58" s="159"/>
      <c r="B58" s="159"/>
      <c r="C58" s="159"/>
      <c r="D58" s="159"/>
      <c r="E58" s="159"/>
      <c r="F58" s="159"/>
      <c r="G58" s="159"/>
      <c r="H58" s="159"/>
      <c r="I58" s="159"/>
    </row>
    <row r="59" spans="1:9" ht="18" x14ac:dyDescent="0.25">
      <c r="A59" s="159"/>
      <c r="B59" s="159"/>
      <c r="C59" s="159"/>
      <c r="D59" s="159"/>
      <c r="E59" s="159"/>
      <c r="F59" s="159"/>
      <c r="G59" s="159"/>
      <c r="H59" s="159"/>
      <c r="I59" s="159"/>
    </row>
    <row r="60" spans="1:9" ht="18" x14ac:dyDescent="0.25">
      <c r="A60" s="159"/>
      <c r="B60" s="159"/>
      <c r="C60" s="159"/>
      <c r="D60" s="159"/>
      <c r="E60" s="159"/>
      <c r="F60" s="159"/>
      <c r="G60" s="159"/>
      <c r="H60" s="159"/>
      <c r="I60" s="159"/>
    </row>
    <row r="61" spans="1:9" ht="18" x14ac:dyDescent="0.25">
      <c r="A61" s="159"/>
      <c r="B61" s="159"/>
      <c r="C61" s="159"/>
      <c r="D61" s="159"/>
      <c r="E61" s="159"/>
      <c r="F61" s="159"/>
      <c r="G61" s="159"/>
      <c r="H61" s="159"/>
      <c r="I61" s="159"/>
    </row>
    <row r="62" spans="1:9" ht="18" x14ac:dyDescent="0.25">
      <c r="A62" s="159"/>
      <c r="B62" s="159"/>
      <c r="C62" s="159"/>
      <c r="D62" s="159"/>
      <c r="E62" s="159"/>
      <c r="F62" s="159"/>
      <c r="G62" s="159"/>
      <c r="H62" s="159"/>
      <c r="I62" s="159"/>
    </row>
    <row r="63" spans="1:9" ht="18" x14ac:dyDescent="0.25">
      <c r="A63" s="159"/>
      <c r="B63" s="159"/>
      <c r="C63" s="159"/>
      <c r="D63" s="159"/>
      <c r="E63" s="159"/>
      <c r="F63" s="159"/>
      <c r="G63" s="159"/>
      <c r="H63" s="159"/>
      <c r="I63" s="159"/>
    </row>
    <row r="64" spans="1:9" ht="18" x14ac:dyDescent="0.25">
      <c r="A64" s="159"/>
      <c r="B64" s="159"/>
      <c r="C64" s="159"/>
      <c r="D64" s="159"/>
      <c r="E64" s="159"/>
      <c r="F64" s="159"/>
      <c r="G64" s="159"/>
      <c r="H64" s="159"/>
      <c r="I64" s="159"/>
    </row>
    <row r="65" spans="1:9" ht="18" x14ac:dyDescent="0.25">
      <c r="A65" s="159"/>
      <c r="B65" s="159"/>
      <c r="C65" s="159"/>
      <c r="D65" s="159"/>
      <c r="E65" s="159"/>
      <c r="F65" s="159"/>
      <c r="G65" s="159"/>
      <c r="H65" s="159"/>
      <c r="I65" s="159"/>
    </row>
    <row r="66" spans="1:9" ht="18" x14ac:dyDescent="0.25">
      <c r="A66" s="159"/>
      <c r="B66" s="159"/>
      <c r="C66" s="159"/>
      <c r="D66" s="159"/>
      <c r="E66" s="159"/>
      <c r="F66" s="159"/>
      <c r="G66" s="159"/>
      <c r="H66" s="159"/>
      <c r="I66" s="159"/>
    </row>
    <row r="67" spans="1:9" ht="18" x14ac:dyDescent="0.25">
      <c r="A67" s="159"/>
      <c r="B67" s="159"/>
      <c r="C67" s="159"/>
      <c r="D67" s="159"/>
      <c r="E67" s="159"/>
      <c r="F67" s="159"/>
      <c r="G67" s="159"/>
      <c r="H67" s="159"/>
      <c r="I67" s="159"/>
    </row>
    <row r="68" spans="1:9" ht="18" x14ac:dyDescent="0.25">
      <c r="A68" s="159"/>
      <c r="B68" s="159"/>
      <c r="C68" s="159"/>
      <c r="D68" s="159"/>
      <c r="E68" s="159"/>
      <c r="F68" s="159"/>
      <c r="G68" s="159"/>
      <c r="H68" s="159"/>
      <c r="I68" s="159"/>
    </row>
    <row r="69" spans="1:9" ht="18" x14ac:dyDescent="0.25">
      <c r="A69" s="159"/>
      <c r="B69" s="159"/>
      <c r="C69" s="159"/>
      <c r="D69" s="159"/>
      <c r="E69" s="159"/>
      <c r="F69" s="159"/>
      <c r="G69" s="159"/>
      <c r="H69" s="159"/>
      <c r="I69" s="159"/>
    </row>
    <row r="70" spans="1:9" ht="18" x14ac:dyDescent="0.25">
      <c r="A70" s="159"/>
      <c r="B70" s="159"/>
      <c r="C70" s="159"/>
      <c r="D70" s="159"/>
      <c r="E70" s="159"/>
      <c r="F70" s="159"/>
      <c r="G70" s="159"/>
      <c r="H70" s="159"/>
      <c r="I70" s="159"/>
    </row>
    <row r="71" spans="1:9" ht="18" x14ac:dyDescent="0.25">
      <c r="A71" s="159"/>
      <c r="B71" s="159"/>
      <c r="C71" s="159"/>
      <c r="D71" s="159"/>
      <c r="E71" s="159"/>
      <c r="F71" s="159"/>
      <c r="G71" s="159"/>
      <c r="H71" s="159"/>
      <c r="I71" s="159"/>
    </row>
    <row r="72" spans="1:9" ht="18" x14ac:dyDescent="0.25">
      <c r="A72" s="159"/>
      <c r="B72" s="159"/>
      <c r="C72" s="159"/>
      <c r="D72" s="159"/>
      <c r="E72" s="159"/>
      <c r="F72" s="159"/>
      <c r="G72" s="159"/>
      <c r="H72" s="159"/>
      <c r="I72" s="159"/>
    </row>
    <row r="73" spans="1:9" ht="18" x14ac:dyDescent="0.25">
      <c r="A73" s="159"/>
      <c r="B73" s="159"/>
      <c r="C73" s="159"/>
      <c r="D73" s="159"/>
      <c r="E73" s="159"/>
      <c r="F73" s="159"/>
      <c r="G73" s="159"/>
      <c r="H73" s="159"/>
      <c r="I73" s="159"/>
    </row>
    <row r="74" spans="1:9" ht="18" x14ac:dyDescent="0.25">
      <c r="A74" s="159"/>
      <c r="B74" s="159"/>
      <c r="C74" s="159"/>
      <c r="D74" s="159"/>
      <c r="E74" s="159"/>
      <c r="F74" s="159"/>
      <c r="G74" s="159"/>
      <c r="H74" s="159"/>
      <c r="I74" s="159"/>
    </row>
    <row r="75" spans="1:9" ht="18" x14ac:dyDescent="0.25">
      <c r="A75" s="159"/>
      <c r="B75" s="159"/>
      <c r="C75" s="159"/>
      <c r="D75" s="159"/>
      <c r="E75" s="159"/>
      <c r="F75" s="159"/>
      <c r="G75" s="159"/>
      <c r="H75" s="159"/>
      <c r="I75" s="159"/>
    </row>
    <row r="76" spans="1:9" ht="18" x14ac:dyDescent="0.25">
      <c r="A76" s="159"/>
      <c r="B76" s="159"/>
      <c r="C76" s="159"/>
      <c r="D76" s="159"/>
      <c r="E76" s="159"/>
      <c r="F76" s="159"/>
      <c r="G76" s="159"/>
      <c r="H76" s="159"/>
      <c r="I76" s="159"/>
    </row>
    <row r="77" spans="1:9" ht="18" x14ac:dyDescent="0.25">
      <c r="A77" s="159"/>
      <c r="B77" s="159"/>
      <c r="C77" s="159"/>
      <c r="D77" s="159"/>
      <c r="E77" s="159"/>
      <c r="F77" s="159"/>
      <c r="G77" s="159"/>
      <c r="H77" s="159"/>
      <c r="I77" s="159"/>
    </row>
    <row r="78" spans="1:9" ht="18" x14ac:dyDescent="0.25">
      <c r="A78" s="159"/>
      <c r="B78" s="159"/>
      <c r="C78" s="159"/>
      <c r="D78" s="159"/>
      <c r="E78" s="159"/>
      <c r="F78" s="159"/>
      <c r="G78" s="159"/>
      <c r="H78" s="159"/>
      <c r="I78" s="159"/>
    </row>
    <row r="79" spans="1:9" ht="18" x14ac:dyDescent="0.25">
      <c r="A79" s="159"/>
      <c r="B79" s="159"/>
      <c r="C79" s="159"/>
      <c r="D79" s="159"/>
      <c r="E79" s="159"/>
      <c r="F79" s="159"/>
      <c r="G79" s="159"/>
      <c r="H79" s="159"/>
      <c r="I79" s="159"/>
    </row>
    <row r="80" spans="1:9" ht="18" x14ac:dyDescent="0.25">
      <c r="A80" s="159"/>
      <c r="B80" s="159"/>
      <c r="C80" s="159"/>
      <c r="D80" s="159"/>
      <c r="E80" s="159"/>
      <c r="F80" s="159"/>
      <c r="G80" s="159"/>
      <c r="H80" s="159"/>
      <c r="I80" s="159"/>
    </row>
    <row r="81" spans="1:9" ht="18" x14ac:dyDescent="0.25">
      <c r="A81" s="159"/>
      <c r="B81" s="159"/>
      <c r="C81" s="159"/>
      <c r="D81" s="159"/>
      <c r="E81" s="159"/>
      <c r="F81" s="159"/>
      <c r="G81" s="159"/>
      <c r="H81" s="159"/>
      <c r="I81" s="159"/>
    </row>
    <row r="82" spans="1:9" ht="18" x14ac:dyDescent="0.25">
      <c r="A82" s="159"/>
      <c r="B82" s="159"/>
      <c r="C82" s="159"/>
      <c r="D82" s="159"/>
      <c r="E82" s="159"/>
      <c r="F82" s="159"/>
      <c r="G82" s="159"/>
      <c r="H82" s="159"/>
      <c r="I82" s="159"/>
    </row>
    <row r="83" spans="1:9" ht="18" x14ac:dyDescent="0.25">
      <c r="A83" s="159"/>
      <c r="B83" s="159"/>
      <c r="C83" s="159"/>
      <c r="D83" s="159"/>
      <c r="E83" s="159"/>
      <c r="F83" s="159"/>
      <c r="G83" s="159"/>
      <c r="H83" s="159"/>
      <c r="I83" s="159"/>
    </row>
    <row r="84" spans="1:9" ht="18" x14ac:dyDescent="0.25">
      <c r="A84" s="159"/>
      <c r="B84" s="159"/>
      <c r="C84" s="159"/>
      <c r="D84" s="159"/>
      <c r="E84" s="159"/>
      <c r="F84" s="159"/>
      <c r="G84" s="159"/>
      <c r="H84" s="159"/>
      <c r="I84" s="159"/>
    </row>
    <row r="85" spans="1:9" ht="18" x14ac:dyDescent="0.25">
      <c r="A85" s="159"/>
      <c r="B85" s="159"/>
      <c r="C85" s="159"/>
      <c r="D85" s="159"/>
      <c r="E85" s="159"/>
      <c r="F85" s="159"/>
      <c r="G85" s="159"/>
      <c r="H85" s="159"/>
      <c r="I85" s="159"/>
    </row>
    <row r="86" spans="1:9" ht="18" x14ac:dyDescent="0.25">
      <c r="A86" s="159"/>
      <c r="B86" s="159"/>
      <c r="C86" s="159"/>
      <c r="D86" s="159"/>
      <c r="E86" s="159"/>
      <c r="F86" s="159"/>
      <c r="G86" s="159"/>
      <c r="H86" s="159"/>
      <c r="I86" s="159"/>
    </row>
    <row r="87" spans="1:9" ht="18" x14ac:dyDescent="0.25">
      <c r="A87" s="159"/>
      <c r="B87" s="159"/>
      <c r="C87" s="159"/>
      <c r="D87" s="159"/>
      <c r="E87" s="159"/>
      <c r="F87" s="159"/>
      <c r="G87" s="159"/>
      <c r="H87" s="159"/>
      <c r="I87" s="159"/>
    </row>
    <row r="88" spans="1:9" ht="18" x14ac:dyDescent="0.25">
      <c r="A88" s="159"/>
      <c r="B88" s="159"/>
      <c r="C88" s="159"/>
      <c r="D88" s="159"/>
      <c r="E88" s="159"/>
      <c r="F88" s="159"/>
      <c r="G88" s="159"/>
      <c r="H88" s="159"/>
      <c r="I88" s="159"/>
    </row>
    <row r="89" spans="1:9" ht="18" x14ac:dyDescent="0.25">
      <c r="A89" s="159"/>
      <c r="B89" s="159"/>
      <c r="C89" s="159"/>
      <c r="D89" s="159"/>
      <c r="E89" s="159"/>
      <c r="F89" s="159"/>
      <c r="G89" s="159"/>
      <c r="H89" s="159"/>
      <c r="I89" s="159"/>
    </row>
    <row r="90" spans="1:9" ht="18" x14ac:dyDescent="0.25">
      <c r="A90" s="159"/>
      <c r="B90" s="159"/>
      <c r="C90" s="159"/>
      <c r="D90" s="159"/>
      <c r="E90" s="159"/>
      <c r="F90" s="159"/>
      <c r="G90" s="159"/>
      <c r="H90" s="159"/>
      <c r="I90" s="159"/>
    </row>
    <row r="91" spans="1:9" ht="18" x14ac:dyDescent="0.25">
      <c r="A91" s="159"/>
      <c r="B91" s="159"/>
      <c r="C91" s="159"/>
      <c r="D91" s="159"/>
      <c r="E91" s="159"/>
      <c r="F91" s="159"/>
      <c r="G91" s="159"/>
      <c r="H91" s="159"/>
      <c r="I91" s="159"/>
    </row>
    <row r="92" spans="1:9" ht="18" x14ac:dyDescent="0.25">
      <c r="A92" s="159"/>
      <c r="B92" s="159"/>
      <c r="C92" s="159"/>
      <c r="D92" s="159"/>
      <c r="E92" s="159"/>
      <c r="F92" s="159"/>
      <c r="G92" s="159"/>
      <c r="H92" s="159"/>
      <c r="I92" s="159"/>
    </row>
    <row r="93" spans="1:9" ht="18" x14ac:dyDescent="0.25">
      <c r="A93" s="159"/>
      <c r="B93" s="159"/>
      <c r="C93" s="159"/>
      <c r="D93" s="159"/>
      <c r="E93" s="159"/>
      <c r="F93" s="159"/>
      <c r="G93" s="159"/>
      <c r="H93" s="159"/>
      <c r="I93" s="159"/>
    </row>
    <row r="94" spans="1:9" ht="18" x14ac:dyDescent="0.25">
      <c r="A94" s="159"/>
      <c r="B94" s="159"/>
      <c r="C94" s="159"/>
      <c r="D94" s="159"/>
      <c r="E94" s="159"/>
      <c r="F94" s="159"/>
      <c r="G94" s="159"/>
      <c r="H94" s="159"/>
      <c r="I94" s="159"/>
    </row>
    <row r="95" spans="1:9" ht="18" x14ac:dyDescent="0.25">
      <c r="A95" s="159"/>
      <c r="B95" s="159"/>
      <c r="C95" s="159"/>
      <c r="D95" s="159"/>
      <c r="E95" s="159"/>
      <c r="F95" s="159"/>
      <c r="G95" s="159"/>
      <c r="H95" s="159"/>
      <c r="I95" s="159"/>
    </row>
    <row r="96" spans="1:9" ht="18" x14ac:dyDescent="0.25">
      <c r="A96" s="159"/>
      <c r="B96" s="159"/>
      <c r="C96" s="159"/>
      <c r="D96" s="159"/>
      <c r="E96" s="159"/>
      <c r="F96" s="159"/>
      <c r="G96" s="159"/>
      <c r="H96" s="159"/>
      <c r="I96" s="159"/>
    </row>
    <row r="97" spans="1:9" ht="18" x14ac:dyDescent="0.25">
      <c r="A97" s="159"/>
      <c r="B97" s="159"/>
      <c r="C97" s="159"/>
      <c r="D97" s="159"/>
      <c r="E97" s="159"/>
      <c r="F97" s="159"/>
      <c r="G97" s="159"/>
      <c r="H97" s="159"/>
      <c r="I97" s="159"/>
    </row>
    <row r="98" spans="1:9" ht="18" x14ac:dyDescent="0.25">
      <c r="A98" s="159"/>
      <c r="B98" s="159"/>
      <c r="C98" s="159"/>
      <c r="D98" s="159"/>
      <c r="E98" s="159"/>
      <c r="F98" s="159"/>
      <c r="G98" s="159"/>
      <c r="H98" s="159"/>
      <c r="I98" s="159"/>
    </row>
    <row r="99" spans="1:9" ht="18" x14ac:dyDescent="0.25">
      <c r="A99" s="159"/>
      <c r="B99" s="159"/>
      <c r="C99" s="159"/>
      <c r="D99" s="159"/>
      <c r="E99" s="159"/>
      <c r="F99" s="159"/>
      <c r="G99" s="159"/>
      <c r="H99" s="159"/>
      <c r="I99" s="159"/>
    </row>
    <row r="100" spans="1:9" ht="18" x14ac:dyDescent="0.25">
      <c r="A100" s="159"/>
      <c r="B100" s="159"/>
      <c r="C100" s="159"/>
      <c r="D100" s="159"/>
      <c r="E100" s="159"/>
      <c r="F100" s="159"/>
      <c r="G100" s="159"/>
      <c r="H100" s="159"/>
      <c r="I100" s="159"/>
    </row>
    <row r="101" spans="1:9" ht="18" x14ac:dyDescent="0.25">
      <c r="A101" s="159"/>
      <c r="B101" s="159"/>
      <c r="C101" s="159"/>
      <c r="D101" s="159"/>
      <c r="E101" s="159"/>
      <c r="F101" s="159"/>
      <c r="G101" s="159"/>
      <c r="H101" s="159"/>
      <c r="I101" s="159"/>
    </row>
    <row r="102" spans="1:9" ht="18" x14ac:dyDescent="0.25">
      <c r="A102" s="159"/>
      <c r="B102" s="159"/>
      <c r="C102" s="159"/>
      <c r="D102" s="159"/>
      <c r="E102" s="159"/>
      <c r="F102" s="159"/>
      <c r="G102" s="159"/>
      <c r="H102" s="159"/>
      <c r="I102" s="159"/>
    </row>
    <row r="103" spans="1:9" ht="18" x14ac:dyDescent="0.25">
      <c r="A103" s="159"/>
      <c r="B103" s="159"/>
      <c r="C103" s="159"/>
      <c r="D103" s="159"/>
      <c r="E103" s="159"/>
      <c r="F103" s="159"/>
      <c r="G103" s="159"/>
      <c r="H103" s="159"/>
      <c r="I103" s="159"/>
    </row>
    <row r="104" spans="1:9" ht="18" x14ac:dyDescent="0.25">
      <c r="A104" s="159"/>
      <c r="B104" s="159"/>
      <c r="C104" s="159"/>
      <c r="D104" s="159"/>
      <c r="E104" s="159"/>
      <c r="F104" s="159"/>
      <c r="G104" s="159"/>
      <c r="H104" s="159"/>
      <c r="I104" s="159"/>
    </row>
    <row r="105" spans="1:9" ht="18" x14ac:dyDescent="0.25">
      <c r="A105" s="159"/>
      <c r="B105" s="159"/>
      <c r="C105" s="159"/>
      <c r="D105" s="159"/>
      <c r="E105" s="159"/>
      <c r="F105" s="159"/>
      <c r="G105" s="159"/>
      <c r="H105" s="159"/>
      <c r="I105" s="159"/>
    </row>
    <row r="106" spans="1:9" ht="18" x14ac:dyDescent="0.25">
      <c r="A106" s="159"/>
      <c r="B106" s="159"/>
      <c r="C106" s="159"/>
      <c r="D106" s="159"/>
      <c r="E106" s="159"/>
      <c r="F106" s="159"/>
      <c r="G106" s="159"/>
      <c r="H106" s="159"/>
      <c r="I106" s="159"/>
    </row>
    <row r="107" spans="1:9" ht="18" x14ac:dyDescent="0.25">
      <c r="A107" s="159"/>
      <c r="B107" s="159"/>
      <c r="C107" s="159"/>
      <c r="D107" s="159"/>
      <c r="E107" s="159"/>
      <c r="F107" s="159"/>
      <c r="G107" s="159"/>
      <c r="H107" s="159"/>
      <c r="I107" s="159"/>
    </row>
    <row r="108" spans="1:9" ht="18" x14ac:dyDescent="0.25">
      <c r="A108" s="159"/>
      <c r="B108" s="159"/>
      <c r="C108" s="159"/>
      <c r="D108" s="159"/>
      <c r="E108" s="159"/>
      <c r="F108" s="159"/>
      <c r="G108" s="159"/>
      <c r="H108" s="159"/>
      <c r="I108" s="159"/>
    </row>
    <row r="109" spans="1:9" ht="18" x14ac:dyDescent="0.25">
      <c r="A109" s="159"/>
      <c r="B109" s="159"/>
      <c r="C109" s="159"/>
      <c r="D109" s="159"/>
      <c r="E109" s="159"/>
      <c r="F109" s="159"/>
      <c r="G109" s="159"/>
      <c r="H109" s="159"/>
      <c r="I109" s="159"/>
    </row>
    <row r="110" spans="1:9" ht="18" x14ac:dyDescent="0.25">
      <c r="A110" s="159"/>
      <c r="B110" s="159"/>
      <c r="C110" s="159"/>
      <c r="D110" s="159"/>
      <c r="E110" s="159"/>
      <c r="F110" s="159"/>
      <c r="G110" s="159"/>
      <c r="H110" s="159"/>
      <c r="I110" s="159"/>
    </row>
    <row r="111" spans="1:9" ht="18" x14ac:dyDescent="0.25">
      <c r="A111" s="159"/>
      <c r="B111" s="159"/>
      <c r="C111" s="159"/>
      <c r="D111" s="159"/>
      <c r="E111" s="159"/>
      <c r="F111" s="159"/>
      <c r="G111" s="159"/>
      <c r="H111" s="159"/>
      <c r="I111" s="159"/>
    </row>
    <row r="112" spans="1:9" ht="18" x14ac:dyDescent="0.25">
      <c r="A112" s="159"/>
      <c r="B112" s="159"/>
      <c r="C112" s="159"/>
      <c r="D112" s="159"/>
      <c r="E112" s="159"/>
      <c r="F112" s="159"/>
      <c r="G112" s="159"/>
      <c r="H112" s="159"/>
      <c r="I112" s="159"/>
    </row>
    <row r="113" spans="1:9" ht="18" x14ac:dyDescent="0.25">
      <c r="A113" s="159"/>
      <c r="B113" s="159"/>
      <c r="C113" s="159"/>
      <c r="D113" s="159"/>
      <c r="E113" s="159"/>
      <c r="F113" s="159"/>
      <c r="G113" s="159"/>
      <c r="H113" s="159"/>
      <c r="I113" s="159"/>
    </row>
    <row r="114" spans="1:9" ht="18" x14ac:dyDescent="0.25">
      <c r="A114" s="159"/>
      <c r="B114" s="159"/>
      <c r="C114" s="159"/>
      <c r="D114" s="159"/>
      <c r="E114" s="159"/>
      <c r="F114" s="159"/>
      <c r="G114" s="159"/>
      <c r="H114" s="159"/>
      <c r="I114" s="159"/>
    </row>
    <row r="115" spans="1:9" ht="18" x14ac:dyDescent="0.25">
      <c r="A115" s="159"/>
      <c r="B115" s="159"/>
      <c r="C115" s="159"/>
      <c r="D115" s="159"/>
      <c r="E115" s="159"/>
      <c r="F115" s="159"/>
      <c r="G115" s="159"/>
      <c r="H115" s="159"/>
      <c r="I115" s="159"/>
    </row>
    <row r="116" spans="1:9" ht="18" x14ac:dyDescent="0.25">
      <c r="A116" s="159"/>
      <c r="B116" s="159"/>
      <c r="C116" s="159"/>
      <c r="D116" s="159"/>
      <c r="E116" s="159"/>
      <c r="F116" s="159"/>
      <c r="G116" s="159"/>
      <c r="H116" s="159"/>
      <c r="I116" s="159"/>
    </row>
    <row r="117" spans="1:9" ht="18" x14ac:dyDescent="0.25">
      <c r="A117" s="159"/>
      <c r="B117" s="159"/>
      <c r="C117" s="159"/>
      <c r="D117" s="159"/>
      <c r="E117" s="159"/>
      <c r="F117" s="159"/>
      <c r="G117" s="159"/>
      <c r="H117" s="159"/>
      <c r="I117" s="159"/>
    </row>
    <row r="118" spans="1:9" ht="18" x14ac:dyDescent="0.25">
      <c r="A118" s="159"/>
      <c r="B118" s="159"/>
      <c r="C118" s="159"/>
      <c r="D118" s="159"/>
      <c r="E118" s="159"/>
      <c r="F118" s="159"/>
      <c r="G118" s="159"/>
      <c r="H118" s="159"/>
      <c r="I118" s="159"/>
    </row>
    <row r="119" spans="1:9" ht="18" x14ac:dyDescent="0.25">
      <c r="A119" s="159"/>
      <c r="B119" s="159"/>
      <c r="C119" s="159"/>
      <c r="D119" s="159"/>
      <c r="E119" s="159"/>
      <c r="F119" s="159"/>
      <c r="G119" s="159"/>
      <c r="H119" s="159"/>
      <c r="I119" s="159"/>
    </row>
    <row r="120" spans="1:9" ht="18" x14ac:dyDescent="0.25">
      <c r="A120" s="159"/>
      <c r="B120" s="159"/>
      <c r="C120" s="159"/>
      <c r="D120" s="159"/>
      <c r="E120" s="159"/>
      <c r="F120" s="159"/>
      <c r="G120" s="159"/>
      <c r="H120" s="159"/>
      <c r="I120" s="159"/>
    </row>
    <row r="121" spans="1:9" ht="18" x14ac:dyDescent="0.25">
      <c r="A121" s="159"/>
      <c r="B121" s="159"/>
      <c r="C121" s="159"/>
      <c r="D121" s="159"/>
      <c r="E121" s="159"/>
      <c r="F121" s="159"/>
      <c r="G121" s="159"/>
      <c r="H121" s="159"/>
      <c r="I121" s="159"/>
    </row>
    <row r="122" spans="1:9" ht="18" x14ac:dyDescent="0.25">
      <c r="A122" s="159"/>
      <c r="B122" s="159"/>
      <c r="C122" s="159"/>
      <c r="D122" s="159"/>
      <c r="E122" s="159"/>
      <c r="F122" s="159"/>
      <c r="G122" s="159"/>
      <c r="H122" s="159"/>
      <c r="I122" s="159"/>
    </row>
    <row r="123" spans="1:9" ht="18" x14ac:dyDescent="0.25">
      <c r="A123" s="159"/>
      <c r="B123" s="159"/>
      <c r="C123" s="159"/>
      <c r="D123" s="159"/>
      <c r="E123" s="159"/>
      <c r="F123" s="159"/>
      <c r="G123" s="159"/>
      <c r="H123" s="159"/>
      <c r="I123" s="159"/>
    </row>
    <row r="124" spans="1:9" ht="18" x14ac:dyDescent="0.25">
      <c r="A124" s="159"/>
      <c r="B124" s="159"/>
      <c r="C124" s="159"/>
      <c r="D124" s="159"/>
      <c r="E124" s="159"/>
      <c r="F124" s="159"/>
      <c r="G124" s="159"/>
      <c r="H124" s="159"/>
      <c r="I124" s="159"/>
    </row>
    <row r="125" spans="1:9" ht="18" x14ac:dyDescent="0.25">
      <c r="A125" s="159"/>
      <c r="B125" s="159"/>
      <c r="C125" s="159"/>
      <c r="D125" s="159"/>
      <c r="E125" s="159"/>
      <c r="F125" s="159"/>
      <c r="G125" s="159"/>
      <c r="H125" s="159"/>
      <c r="I125" s="159"/>
    </row>
    <row r="126" spans="1:9" ht="18" x14ac:dyDescent="0.25">
      <c r="A126" s="159"/>
      <c r="B126" s="159"/>
      <c r="C126" s="159"/>
      <c r="D126" s="159"/>
      <c r="E126" s="159"/>
      <c r="F126" s="159"/>
      <c r="G126" s="159"/>
      <c r="H126" s="159"/>
      <c r="I126" s="159"/>
    </row>
    <row r="127" spans="1:9" ht="18" x14ac:dyDescent="0.25">
      <c r="A127" s="159"/>
      <c r="B127" s="159"/>
      <c r="C127" s="159"/>
      <c r="D127" s="159"/>
      <c r="E127" s="159"/>
      <c r="F127" s="159"/>
      <c r="G127" s="159"/>
      <c r="H127" s="159"/>
      <c r="I127" s="159"/>
    </row>
    <row r="128" spans="1:9" ht="18" x14ac:dyDescent="0.25">
      <c r="A128" s="159"/>
      <c r="B128" s="159"/>
      <c r="C128" s="159"/>
      <c r="D128" s="159"/>
      <c r="E128" s="159"/>
      <c r="F128" s="159"/>
      <c r="G128" s="159"/>
      <c r="H128" s="159"/>
      <c r="I128" s="159"/>
    </row>
    <row r="129" spans="1:9" ht="18" x14ac:dyDescent="0.25">
      <c r="A129" s="159"/>
      <c r="B129" s="159"/>
      <c r="C129" s="159"/>
      <c r="D129" s="159"/>
      <c r="E129" s="159"/>
      <c r="F129" s="159"/>
      <c r="G129" s="159"/>
      <c r="H129" s="159"/>
      <c r="I129" s="159"/>
    </row>
    <row r="130" spans="1:9" ht="18" x14ac:dyDescent="0.25">
      <c r="A130" s="159"/>
      <c r="B130" s="159"/>
      <c r="C130" s="159"/>
      <c r="D130" s="159"/>
      <c r="E130" s="159"/>
      <c r="F130" s="159"/>
      <c r="G130" s="159"/>
      <c r="H130" s="159"/>
      <c r="I130" s="159"/>
    </row>
    <row r="131" spans="1:9" ht="18" x14ac:dyDescent="0.25">
      <c r="A131" s="159"/>
      <c r="B131" s="159"/>
      <c r="C131" s="159"/>
      <c r="D131" s="159"/>
      <c r="E131" s="159"/>
      <c r="F131" s="159"/>
      <c r="G131" s="159"/>
      <c r="H131" s="159"/>
      <c r="I131" s="159"/>
    </row>
    <row r="132" spans="1:9" ht="18" x14ac:dyDescent="0.25">
      <c r="A132" s="159"/>
      <c r="B132" s="159"/>
      <c r="C132" s="159"/>
      <c r="D132" s="159"/>
      <c r="E132" s="159"/>
      <c r="F132" s="159"/>
      <c r="G132" s="159"/>
      <c r="H132" s="159"/>
      <c r="I132" s="159"/>
    </row>
    <row r="133" spans="1:9" ht="18" x14ac:dyDescent="0.25">
      <c r="A133" s="159"/>
      <c r="B133" s="159"/>
      <c r="C133" s="159"/>
      <c r="D133" s="159"/>
      <c r="E133" s="159"/>
      <c r="F133" s="159"/>
      <c r="G133" s="159"/>
      <c r="H133" s="159"/>
      <c r="I133" s="159"/>
    </row>
    <row r="134" spans="1:9" ht="18" x14ac:dyDescent="0.25">
      <c r="A134" s="159"/>
      <c r="B134" s="159"/>
      <c r="C134" s="159"/>
      <c r="D134" s="159"/>
      <c r="E134" s="159"/>
      <c r="F134" s="159"/>
      <c r="G134" s="159"/>
      <c r="H134" s="159"/>
      <c r="I134" s="159"/>
    </row>
    <row r="135" spans="1:9" ht="18" x14ac:dyDescent="0.25">
      <c r="A135" s="159"/>
      <c r="B135" s="159"/>
      <c r="C135" s="159"/>
      <c r="D135" s="159"/>
      <c r="E135" s="159"/>
      <c r="F135" s="159"/>
      <c r="G135" s="159"/>
      <c r="H135" s="159"/>
      <c r="I135" s="159"/>
    </row>
    <row r="136" spans="1:9" ht="18" x14ac:dyDescent="0.25">
      <c r="A136" s="159"/>
      <c r="B136" s="159"/>
      <c r="C136" s="159"/>
      <c r="D136" s="159"/>
      <c r="E136" s="159"/>
      <c r="F136" s="159"/>
      <c r="G136" s="159"/>
      <c r="H136" s="159"/>
      <c r="I136" s="159"/>
    </row>
    <row r="137" spans="1:9" ht="18" x14ac:dyDescent="0.25">
      <c r="A137" s="159"/>
      <c r="B137" s="159"/>
      <c r="C137" s="159"/>
      <c r="D137" s="159"/>
      <c r="E137" s="159"/>
      <c r="F137" s="159"/>
      <c r="G137" s="159"/>
      <c r="H137" s="159"/>
      <c r="I137" s="159"/>
    </row>
    <row r="138" spans="1:9" ht="18" x14ac:dyDescent="0.25">
      <c r="A138" s="159"/>
      <c r="B138" s="159"/>
      <c r="C138" s="159"/>
      <c r="D138" s="159"/>
      <c r="E138" s="159"/>
      <c r="F138" s="159"/>
      <c r="G138" s="159"/>
      <c r="H138" s="159"/>
      <c r="I138" s="159"/>
    </row>
    <row r="139" spans="1:9" ht="18" x14ac:dyDescent="0.25">
      <c r="A139" s="159"/>
      <c r="B139" s="159"/>
      <c r="C139" s="159"/>
      <c r="D139" s="159"/>
      <c r="E139" s="159"/>
      <c r="F139" s="159"/>
      <c r="G139" s="159"/>
      <c r="H139" s="159"/>
      <c r="I139" s="159"/>
    </row>
    <row r="140" spans="1:9" ht="18" x14ac:dyDescent="0.25">
      <c r="A140" s="159"/>
      <c r="B140" s="159"/>
      <c r="C140" s="159"/>
      <c r="D140" s="159"/>
      <c r="E140" s="159"/>
      <c r="F140" s="159"/>
      <c r="G140" s="159"/>
      <c r="H140" s="159"/>
      <c r="I140" s="159"/>
    </row>
    <row r="141" spans="1:9" ht="18" x14ac:dyDescent="0.25">
      <c r="A141" s="159"/>
      <c r="B141" s="159"/>
      <c r="C141" s="159"/>
      <c r="D141" s="159"/>
      <c r="E141" s="159"/>
      <c r="F141" s="159"/>
      <c r="G141" s="159"/>
      <c r="H141" s="159"/>
      <c r="I141" s="159"/>
    </row>
    <row r="142" spans="1:9" ht="18" x14ac:dyDescent="0.25">
      <c r="A142" s="159"/>
      <c r="B142" s="159"/>
      <c r="C142" s="159"/>
      <c r="D142" s="159"/>
      <c r="E142" s="159"/>
      <c r="F142" s="159"/>
      <c r="G142" s="159"/>
      <c r="H142" s="159"/>
      <c r="I142" s="159"/>
    </row>
    <row r="143" spans="1:9" ht="18" x14ac:dyDescent="0.25">
      <c r="A143" s="159"/>
      <c r="B143" s="159"/>
      <c r="C143" s="159"/>
      <c r="D143" s="159"/>
      <c r="E143" s="159"/>
      <c r="F143" s="159"/>
      <c r="G143" s="159"/>
      <c r="H143" s="159"/>
      <c r="I143" s="159"/>
    </row>
    <row r="144" spans="1:9" ht="18" x14ac:dyDescent="0.25">
      <c r="A144" s="159"/>
      <c r="B144" s="159"/>
      <c r="C144" s="159"/>
      <c r="D144" s="159"/>
      <c r="E144" s="159"/>
      <c r="F144" s="159"/>
      <c r="G144" s="159"/>
      <c r="H144" s="159"/>
      <c r="I144" s="159"/>
    </row>
    <row r="145" spans="1:9" ht="18" x14ac:dyDescent="0.25">
      <c r="A145" s="159"/>
      <c r="B145" s="159"/>
      <c r="C145" s="159"/>
      <c r="D145" s="159"/>
      <c r="E145" s="159"/>
      <c r="F145" s="159"/>
      <c r="G145" s="159"/>
      <c r="H145" s="159"/>
      <c r="I145" s="159"/>
    </row>
    <row r="146" spans="1:9" ht="18" x14ac:dyDescent="0.25">
      <c r="A146" s="159"/>
      <c r="B146" s="159"/>
      <c r="C146" s="159"/>
      <c r="D146" s="159"/>
      <c r="E146" s="159"/>
      <c r="F146" s="159"/>
      <c r="G146" s="159"/>
      <c r="H146" s="159"/>
      <c r="I146" s="159"/>
    </row>
    <row r="147" spans="1:9" ht="18" x14ac:dyDescent="0.25">
      <c r="A147" s="159"/>
      <c r="B147" s="159"/>
      <c r="C147" s="159"/>
      <c r="D147" s="159"/>
      <c r="E147" s="159"/>
      <c r="F147" s="159"/>
      <c r="G147" s="159"/>
      <c r="H147" s="159"/>
      <c r="I147" s="159"/>
    </row>
    <row r="148" spans="1:9" ht="18" x14ac:dyDescent="0.25">
      <c r="A148" s="159"/>
      <c r="B148" s="159"/>
      <c r="C148" s="159"/>
      <c r="D148" s="159"/>
      <c r="E148" s="159"/>
      <c r="F148" s="159"/>
      <c r="G148" s="159"/>
      <c r="H148" s="159"/>
      <c r="I148" s="159"/>
    </row>
    <row r="149" spans="1:9" ht="18" x14ac:dyDescent="0.25">
      <c r="A149" s="159"/>
      <c r="B149" s="159"/>
      <c r="C149" s="159"/>
      <c r="D149" s="159"/>
      <c r="E149" s="159"/>
      <c r="F149" s="159"/>
      <c r="G149" s="159"/>
      <c r="H149" s="159"/>
      <c r="I149" s="159"/>
    </row>
    <row r="150" spans="1:9" ht="18" x14ac:dyDescent="0.25">
      <c r="A150" s="159"/>
      <c r="B150" s="159"/>
      <c r="C150" s="159"/>
      <c r="D150" s="159"/>
      <c r="E150" s="159"/>
      <c r="F150" s="159"/>
      <c r="G150" s="159"/>
      <c r="H150" s="159"/>
      <c r="I150" s="159"/>
    </row>
    <row r="151" spans="1:9" ht="18" x14ac:dyDescent="0.25">
      <c r="A151" s="159"/>
      <c r="B151" s="159"/>
      <c r="C151" s="159"/>
      <c r="D151" s="159"/>
      <c r="E151" s="159"/>
      <c r="F151" s="159"/>
      <c r="G151" s="159"/>
      <c r="H151" s="159"/>
      <c r="I151" s="159"/>
    </row>
    <row r="152" spans="1:9" ht="18" x14ac:dyDescent="0.25">
      <c r="A152" s="159"/>
      <c r="B152" s="159"/>
      <c r="C152" s="159"/>
      <c r="D152" s="159"/>
      <c r="E152" s="159"/>
      <c r="F152" s="159"/>
      <c r="G152" s="159"/>
      <c r="H152" s="159"/>
      <c r="I152" s="159"/>
    </row>
    <row r="153" spans="1:9" ht="18" x14ac:dyDescent="0.25">
      <c r="A153" s="159"/>
      <c r="B153" s="159"/>
      <c r="C153" s="159"/>
      <c r="D153" s="159"/>
      <c r="E153" s="159"/>
      <c r="F153" s="159"/>
      <c r="G153" s="159"/>
      <c r="H153" s="159"/>
      <c r="I153" s="159"/>
    </row>
    <row r="154" spans="1:9" ht="18" x14ac:dyDescent="0.25">
      <c r="A154" s="159"/>
      <c r="B154" s="159"/>
      <c r="C154" s="159"/>
      <c r="D154" s="159"/>
      <c r="E154" s="159"/>
      <c r="F154" s="159"/>
      <c r="G154" s="159"/>
      <c r="H154" s="159"/>
      <c r="I154" s="159"/>
    </row>
    <row r="155" spans="1:9" ht="18" x14ac:dyDescent="0.25">
      <c r="A155" s="159"/>
      <c r="B155" s="159"/>
      <c r="C155" s="159"/>
      <c r="D155" s="159"/>
      <c r="E155" s="159"/>
      <c r="F155" s="159"/>
      <c r="G155" s="159"/>
      <c r="H155" s="159"/>
      <c r="I155" s="159"/>
    </row>
    <row r="156" spans="1:9" ht="18" x14ac:dyDescent="0.25">
      <c r="A156" s="159"/>
      <c r="B156" s="159"/>
      <c r="C156" s="159"/>
      <c r="D156" s="159"/>
      <c r="E156" s="159"/>
      <c r="F156" s="159"/>
      <c r="G156" s="159"/>
      <c r="H156" s="159"/>
      <c r="I156" s="159"/>
    </row>
    <row r="157" spans="1:9" ht="18" x14ac:dyDescent="0.25">
      <c r="A157" s="159"/>
      <c r="B157" s="159"/>
      <c r="C157" s="159"/>
      <c r="D157" s="159"/>
      <c r="E157" s="159"/>
      <c r="F157" s="159"/>
      <c r="G157" s="159"/>
      <c r="H157" s="159"/>
      <c r="I157" s="159"/>
    </row>
    <row r="158" spans="1:9" ht="18" x14ac:dyDescent="0.25">
      <c r="A158" s="159"/>
      <c r="B158" s="159"/>
      <c r="C158" s="159"/>
      <c r="D158" s="159"/>
      <c r="E158" s="159"/>
      <c r="F158" s="159"/>
      <c r="G158" s="159"/>
      <c r="H158" s="159"/>
      <c r="I158" s="159"/>
    </row>
    <row r="159" spans="1:9" ht="18" x14ac:dyDescent="0.25">
      <c r="A159" s="159"/>
      <c r="B159" s="159"/>
      <c r="C159" s="159"/>
      <c r="D159" s="159"/>
      <c r="E159" s="159"/>
      <c r="F159" s="159"/>
      <c r="G159" s="159"/>
      <c r="H159" s="159"/>
      <c r="I159" s="159"/>
    </row>
    <row r="160" spans="1:9" ht="18" x14ac:dyDescent="0.25">
      <c r="A160" s="159"/>
      <c r="B160" s="159"/>
      <c r="C160" s="159"/>
      <c r="D160" s="159"/>
      <c r="E160" s="159"/>
      <c r="F160" s="159"/>
      <c r="G160" s="159"/>
      <c r="H160" s="159"/>
      <c r="I160" s="159"/>
    </row>
    <row r="161" spans="1:9" ht="18" x14ac:dyDescent="0.25">
      <c r="A161" s="159"/>
      <c r="B161" s="159"/>
      <c r="C161" s="159"/>
      <c r="D161" s="159"/>
      <c r="E161" s="159"/>
      <c r="F161" s="159"/>
      <c r="G161" s="159"/>
      <c r="H161" s="159"/>
      <c r="I161" s="159"/>
    </row>
    <row r="162" spans="1:9" ht="18" x14ac:dyDescent="0.25">
      <c r="A162" s="159"/>
      <c r="B162" s="159"/>
      <c r="C162" s="159"/>
      <c r="D162" s="159"/>
      <c r="E162" s="159"/>
      <c r="F162" s="159"/>
      <c r="G162" s="159"/>
      <c r="H162" s="159"/>
      <c r="I162" s="159"/>
    </row>
    <row r="163" spans="1:9" ht="18" x14ac:dyDescent="0.25">
      <c r="A163" s="159"/>
      <c r="B163" s="159"/>
      <c r="C163" s="159"/>
      <c r="D163" s="159"/>
      <c r="E163" s="159"/>
      <c r="F163" s="159"/>
      <c r="G163" s="159"/>
      <c r="H163" s="159"/>
      <c r="I163" s="159"/>
    </row>
    <row r="164" spans="1:9" ht="18" x14ac:dyDescent="0.25">
      <c r="A164" s="159"/>
      <c r="B164" s="159"/>
      <c r="C164" s="159"/>
      <c r="D164" s="159"/>
      <c r="E164" s="159"/>
      <c r="F164" s="159"/>
      <c r="G164" s="159"/>
      <c r="H164" s="159"/>
      <c r="I164" s="159"/>
    </row>
    <row r="165" spans="1:9" ht="18" x14ac:dyDescent="0.25">
      <c r="A165" s="159"/>
      <c r="B165" s="159"/>
      <c r="C165" s="159"/>
      <c r="D165" s="159"/>
      <c r="E165" s="159"/>
      <c r="F165" s="159"/>
      <c r="G165" s="159"/>
      <c r="H165" s="159"/>
      <c r="I165" s="159"/>
    </row>
    <row r="166" spans="1:9" ht="18" x14ac:dyDescent="0.25">
      <c r="A166" s="159"/>
      <c r="B166" s="159"/>
      <c r="C166" s="159"/>
      <c r="D166" s="159"/>
      <c r="E166" s="159"/>
      <c r="F166" s="159"/>
      <c r="G166" s="159"/>
      <c r="H166" s="159"/>
      <c r="I166" s="159"/>
    </row>
    <row r="167" spans="1:9" ht="18" x14ac:dyDescent="0.25">
      <c r="A167" s="159"/>
      <c r="B167" s="159"/>
      <c r="C167" s="159"/>
      <c r="D167" s="159"/>
      <c r="E167" s="159"/>
      <c r="F167" s="159"/>
      <c r="G167" s="159"/>
      <c r="H167" s="159"/>
      <c r="I167" s="159"/>
    </row>
    <row r="168" spans="1:9" ht="18" x14ac:dyDescent="0.25">
      <c r="A168" s="159"/>
      <c r="B168" s="159"/>
      <c r="C168" s="159"/>
      <c r="D168" s="159"/>
      <c r="E168" s="159"/>
      <c r="F168" s="159"/>
      <c r="G168" s="159"/>
      <c r="H168" s="159"/>
      <c r="I168" s="159"/>
    </row>
    <row r="169" spans="1:9" ht="18" x14ac:dyDescent="0.25">
      <c r="A169" s="159"/>
      <c r="B169" s="159"/>
      <c r="C169" s="159"/>
      <c r="D169" s="159"/>
      <c r="E169" s="159"/>
      <c r="F169" s="159"/>
      <c r="G169" s="159"/>
      <c r="H169" s="159"/>
      <c r="I169" s="159"/>
    </row>
    <row r="170" spans="1:9" ht="18" x14ac:dyDescent="0.25">
      <c r="A170" s="159"/>
      <c r="B170" s="159"/>
      <c r="C170" s="159"/>
      <c r="D170" s="159"/>
      <c r="E170" s="159"/>
      <c r="F170" s="159"/>
      <c r="G170" s="159"/>
      <c r="H170" s="159"/>
      <c r="I170" s="159"/>
    </row>
    <row r="171" spans="1:9" ht="18" x14ac:dyDescent="0.25">
      <c r="A171" s="159"/>
      <c r="B171" s="159"/>
      <c r="C171" s="159"/>
      <c r="D171" s="159"/>
      <c r="E171" s="159"/>
      <c r="F171" s="159"/>
      <c r="G171" s="159"/>
      <c r="H171" s="159"/>
      <c r="I171" s="159"/>
    </row>
    <row r="172" spans="1:9" ht="18" x14ac:dyDescent="0.25">
      <c r="A172" s="159"/>
      <c r="B172" s="159"/>
      <c r="C172" s="159"/>
      <c r="D172" s="159"/>
      <c r="E172" s="159"/>
      <c r="F172" s="159"/>
      <c r="G172" s="159"/>
      <c r="H172" s="159"/>
      <c r="I172" s="159"/>
    </row>
    <row r="173" spans="1:9" ht="18" x14ac:dyDescent="0.25">
      <c r="A173" s="159"/>
      <c r="B173" s="159"/>
      <c r="C173" s="159"/>
      <c r="D173" s="159"/>
      <c r="E173" s="159"/>
      <c r="F173" s="159"/>
      <c r="G173" s="159"/>
      <c r="H173" s="159"/>
      <c r="I173" s="159"/>
    </row>
    <row r="174" spans="1:9" ht="18" x14ac:dyDescent="0.25">
      <c r="A174" s="159"/>
      <c r="B174" s="159"/>
      <c r="C174" s="159"/>
      <c r="D174" s="159"/>
      <c r="E174" s="159"/>
      <c r="F174" s="159"/>
      <c r="G174" s="159"/>
      <c r="H174" s="159"/>
      <c r="I174" s="159"/>
    </row>
    <row r="175" spans="1:9" ht="18" x14ac:dyDescent="0.25">
      <c r="A175" s="159"/>
      <c r="B175" s="159"/>
      <c r="C175" s="159"/>
      <c r="D175" s="159"/>
      <c r="E175" s="159"/>
      <c r="F175" s="159"/>
      <c r="G175" s="159"/>
      <c r="H175" s="159"/>
      <c r="I175" s="159"/>
    </row>
    <row r="176" spans="1:9" ht="18" x14ac:dyDescent="0.25">
      <c r="A176" s="159"/>
      <c r="B176" s="159"/>
      <c r="C176" s="159"/>
      <c r="D176" s="159"/>
      <c r="E176" s="159"/>
      <c r="F176" s="159"/>
      <c r="G176" s="159"/>
      <c r="H176" s="159"/>
      <c r="I176" s="159"/>
    </row>
    <row r="177" spans="1:9" ht="18" x14ac:dyDescent="0.25">
      <c r="A177" s="159"/>
      <c r="B177" s="159"/>
      <c r="C177" s="159"/>
      <c r="D177" s="159"/>
      <c r="E177" s="159"/>
      <c r="F177" s="159"/>
      <c r="G177" s="159"/>
      <c r="H177" s="159"/>
      <c r="I177" s="159"/>
    </row>
    <row r="178" spans="1:9" ht="18" x14ac:dyDescent="0.25">
      <c r="A178" s="159"/>
      <c r="B178" s="159"/>
      <c r="C178" s="159"/>
      <c r="D178" s="159"/>
      <c r="E178" s="159"/>
      <c r="F178" s="159"/>
      <c r="G178" s="159"/>
      <c r="H178" s="159"/>
      <c r="I178" s="159"/>
    </row>
    <row r="179" spans="1:9" ht="18" x14ac:dyDescent="0.25">
      <c r="A179" s="159"/>
      <c r="B179" s="159"/>
      <c r="C179" s="159"/>
      <c r="D179" s="159"/>
      <c r="E179" s="159"/>
      <c r="F179" s="159"/>
      <c r="G179" s="159"/>
      <c r="H179" s="159"/>
      <c r="I179" s="159"/>
    </row>
    <row r="180" spans="1:9" ht="18" x14ac:dyDescent="0.25">
      <c r="A180" s="159"/>
      <c r="B180" s="159"/>
      <c r="C180" s="159"/>
      <c r="D180" s="159"/>
      <c r="E180" s="159"/>
      <c r="F180" s="159"/>
      <c r="G180" s="159"/>
      <c r="H180" s="159"/>
      <c r="I180" s="159"/>
    </row>
    <row r="181" spans="1:9" ht="18" x14ac:dyDescent="0.25">
      <c r="A181" s="159"/>
      <c r="B181" s="159"/>
      <c r="C181" s="159"/>
      <c r="D181" s="159"/>
      <c r="E181" s="159"/>
      <c r="F181" s="159"/>
      <c r="G181" s="159"/>
      <c r="H181" s="159"/>
      <c r="I181" s="159"/>
    </row>
    <row r="182" spans="1:9" ht="18" x14ac:dyDescent="0.25">
      <c r="A182" s="159"/>
      <c r="B182" s="159"/>
      <c r="C182" s="159"/>
      <c r="D182" s="159"/>
      <c r="E182" s="159"/>
      <c r="F182" s="159"/>
      <c r="G182" s="159"/>
      <c r="H182" s="159"/>
      <c r="I182" s="159"/>
    </row>
    <row r="183" spans="1:9" ht="18" x14ac:dyDescent="0.25">
      <c r="A183" s="159"/>
      <c r="B183" s="159"/>
      <c r="C183" s="159"/>
      <c r="D183" s="159"/>
      <c r="E183" s="159"/>
      <c r="F183" s="159"/>
      <c r="G183" s="159"/>
      <c r="H183" s="159"/>
      <c r="I183" s="159"/>
    </row>
    <row r="184" spans="1:9" ht="18" x14ac:dyDescent="0.25">
      <c r="A184" s="159"/>
      <c r="B184" s="159"/>
      <c r="C184" s="159"/>
      <c r="D184" s="159"/>
      <c r="E184" s="159"/>
      <c r="F184" s="159"/>
      <c r="G184" s="159"/>
      <c r="H184" s="159"/>
      <c r="I184" s="159"/>
    </row>
    <row r="185" spans="1:9" ht="18" x14ac:dyDescent="0.25">
      <c r="A185" s="159"/>
      <c r="B185" s="159"/>
      <c r="C185" s="159"/>
      <c r="D185" s="159"/>
      <c r="E185" s="159"/>
      <c r="F185" s="159"/>
      <c r="G185" s="159"/>
      <c r="H185" s="159"/>
      <c r="I185" s="159"/>
    </row>
    <row r="186" spans="1:9" ht="18" x14ac:dyDescent="0.25">
      <c r="A186" s="159"/>
      <c r="B186" s="159"/>
      <c r="C186" s="159"/>
      <c r="D186" s="159"/>
      <c r="E186" s="159"/>
      <c r="F186" s="159"/>
      <c r="G186" s="159"/>
      <c r="H186" s="159"/>
      <c r="I186" s="159"/>
    </row>
    <row r="187" spans="1:9" ht="18" x14ac:dyDescent="0.25">
      <c r="A187" s="159"/>
      <c r="B187" s="159"/>
      <c r="C187" s="159"/>
      <c r="D187" s="159"/>
      <c r="E187" s="159"/>
      <c r="F187" s="159"/>
      <c r="G187" s="159"/>
      <c r="H187" s="159"/>
      <c r="I187" s="159"/>
    </row>
    <row r="188" spans="1:9" ht="18" x14ac:dyDescent="0.25">
      <c r="A188" s="159"/>
      <c r="B188" s="159"/>
      <c r="C188" s="159"/>
      <c r="D188" s="159"/>
      <c r="E188" s="159"/>
      <c r="F188" s="159"/>
      <c r="G188" s="159"/>
      <c r="H188" s="159"/>
      <c r="I188" s="159"/>
    </row>
    <row r="189" spans="1:9" ht="18" x14ac:dyDescent="0.25">
      <c r="A189" s="159"/>
      <c r="B189" s="159"/>
      <c r="C189" s="159"/>
      <c r="D189" s="159"/>
      <c r="E189" s="159"/>
      <c r="F189" s="159"/>
      <c r="G189" s="159"/>
      <c r="H189" s="159"/>
      <c r="I189" s="159"/>
    </row>
    <row r="190" spans="1:9" ht="18" x14ac:dyDescent="0.25">
      <c r="A190" s="159"/>
      <c r="B190" s="159"/>
      <c r="C190" s="159"/>
      <c r="D190" s="159"/>
      <c r="E190" s="159"/>
      <c r="F190" s="159"/>
      <c r="G190" s="159"/>
      <c r="H190" s="159"/>
      <c r="I190" s="159"/>
    </row>
    <row r="191" spans="1:9" ht="18" x14ac:dyDescent="0.25">
      <c r="A191" s="159"/>
      <c r="B191" s="159"/>
      <c r="C191" s="159"/>
      <c r="D191" s="159"/>
      <c r="E191" s="159"/>
      <c r="F191" s="159"/>
      <c r="G191" s="159"/>
      <c r="H191" s="159"/>
      <c r="I191" s="159"/>
    </row>
    <row r="192" spans="1:9" ht="18" x14ac:dyDescent="0.25">
      <c r="A192" s="159"/>
      <c r="B192" s="159"/>
      <c r="C192" s="159"/>
      <c r="D192" s="159"/>
      <c r="E192" s="159"/>
      <c r="F192" s="159"/>
      <c r="G192" s="159"/>
      <c r="H192" s="159"/>
      <c r="I192" s="159"/>
    </row>
    <row r="193" spans="1:9" ht="18" x14ac:dyDescent="0.25">
      <c r="A193" s="159"/>
      <c r="B193" s="159"/>
      <c r="C193" s="159"/>
      <c r="D193" s="159"/>
      <c r="E193" s="159"/>
      <c r="F193" s="159"/>
      <c r="G193" s="159"/>
      <c r="H193" s="159"/>
      <c r="I193" s="159"/>
    </row>
    <row r="194" spans="1:9" ht="18" x14ac:dyDescent="0.25">
      <c r="A194" s="159"/>
      <c r="B194" s="159"/>
      <c r="C194" s="159"/>
      <c r="D194" s="159"/>
      <c r="E194" s="159"/>
      <c r="F194" s="159"/>
      <c r="G194" s="159"/>
      <c r="H194" s="159"/>
      <c r="I194" s="159"/>
    </row>
    <row r="195" spans="1:9" ht="18" x14ac:dyDescent="0.25">
      <c r="A195" s="159"/>
      <c r="B195" s="159"/>
      <c r="C195" s="159"/>
      <c r="D195" s="159"/>
      <c r="E195" s="159"/>
      <c r="F195" s="159"/>
      <c r="G195" s="159"/>
      <c r="H195" s="159"/>
      <c r="I195" s="159"/>
    </row>
    <row r="196" spans="1:9" ht="18" x14ac:dyDescent="0.25">
      <c r="A196" s="159"/>
      <c r="B196" s="159"/>
      <c r="C196" s="159"/>
      <c r="D196" s="159"/>
      <c r="E196" s="159"/>
      <c r="F196" s="159"/>
      <c r="G196" s="159"/>
      <c r="H196" s="159"/>
      <c r="I196" s="159"/>
    </row>
    <row r="197" spans="1:9" ht="18" x14ac:dyDescent="0.25">
      <c r="A197" s="159"/>
      <c r="B197" s="159"/>
      <c r="C197" s="159"/>
      <c r="D197" s="159"/>
      <c r="E197" s="159"/>
      <c r="F197" s="159"/>
      <c r="G197" s="159"/>
      <c r="H197" s="159"/>
      <c r="I197" s="159"/>
    </row>
    <row r="198" spans="1:9" ht="18" x14ac:dyDescent="0.25">
      <c r="A198" s="159"/>
      <c r="B198" s="159"/>
      <c r="C198" s="159"/>
      <c r="D198" s="159"/>
      <c r="E198" s="159"/>
      <c r="F198" s="159"/>
      <c r="G198" s="159"/>
      <c r="H198" s="159"/>
      <c r="I198" s="159"/>
    </row>
    <row r="199" spans="1:9" ht="18" x14ac:dyDescent="0.25">
      <c r="A199" s="159"/>
      <c r="B199" s="159"/>
      <c r="C199" s="159"/>
      <c r="D199" s="159"/>
      <c r="E199" s="159"/>
      <c r="F199" s="159"/>
      <c r="G199" s="159"/>
      <c r="H199" s="159"/>
      <c r="I199" s="159"/>
    </row>
    <row r="200" spans="1:9" ht="18" x14ac:dyDescent="0.25">
      <c r="A200" s="159"/>
      <c r="B200" s="159"/>
      <c r="C200" s="159"/>
      <c r="D200" s="159"/>
      <c r="E200" s="159"/>
      <c r="F200" s="159"/>
      <c r="G200" s="159"/>
      <c r="H200" s="159"/>
      <c r="I200" s="159"/>
    </row>
    <row r="201" spans="1:9" ht="18" x14ac:dyDescent="0.25">
      <c r="A201" s="159"/>
      <c r="B201" s="159"/>
      <c r="C201" s="159"/>
      <c r="D201" s="159"/>
      <c r="E201" s="159"/>
      <c r="F201" s="159"/>
      <c r="G201" s="159"/>
      <c r="H201" s="159"/>
      <c r="I201" s="159"/>
    </row>
  </sheetData>
  <mergeCells count="33">
    <mergeCell ref="B48:I48"/>
    <mergeCell ref="B50:I50"/>
    <mergeCell ref="B53:I53"/>
    <mergeCell ref="B36:I36"/>
    <mergeCell ref="B37:I37"/>
    <mergeCell ref="B38:I38"/>
    <mergeCell ref="B40:I40"/>
    <mergeCell ref="B46:I46"/>
    <mergeCell ref="B47:I47"/>
    <mergeCell ref="B34:I34"/>
    <mergeCell ref="B13:I13"/>
    <mergeCell ref="B14:I14"/>
    <mergeCell ref="B15:I15"/>
    <mergeCell ref="B18:I18"/>
    <mergeCell ref="B20:I20"/>
    <mergeCell ref="B22:I22"/>
    <mergeCell ref="B24:I24"/>
    <mergeCell ref="B28:I28"/>
    <mergeCell ref="B29:I29"/>
    <mergeCell ref="B30:I30"/>
    <mergeCell ref="B32:I32"/>
    <mergeCell ref="A8:I8"/>
    <mergeCell ref="A10:A11"/>
    <mergeCell ref="B10:B11"/>
    <mergeCell ref="C10:C11"/>
    <mergeCell ref="D10:H10"/>
    <mergeCell ref="I10:I11"/>
    <mergeCell ref="G7:I7"/>
    <mergeCell ref="G1:I1"/>
    <mergeCell ref="G2:I2"/>
    <mergeCell ref="G3:I3"/>
    <mergeCell ref="G4:I4"/>
    <mergeCell ref="G6:I6"/>
  </mergeCells>
  <printOptions horizontalCentered="1"/>
  <pageMargins left="0.82677165354330717" right="0.82677165354330717" top="1.1811023622047245" bottom="0.43307086614173229" header="0.70866141732283472" footer="0.31496062992125984"/>
  <pageSetup paperSize="9" scale="70" fitToHeight="0" orientation="landscape" r:id="rId1"/>
  <headerFooter differentFirst="1">
    <oddHeader>&amp;C
&amp;P</oddHeader>
  </headerFooter>
  <rowBreaks count="5" manualBreakCount="5">
    <brk id="16" max="16383" man="1"/>
    <brk id="25" max="16383" man="1"/>
    <brk id="35" max="16383" man="1"/>
    <brk id="43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8"/>
  <sheetViews>
    <sheetView tabSelected="1" view="pageBreakPreview" zoomScale="60" zoomScaleNormal="100" zoomScalePageLayoutView="75" workbookViewId="0">
      <selection activeCell="B126" sqref="B126:J126"/>
    </sheetView>
  </sheetViews>
  <sheetFormatPr defaultRowHeight="14.25" x14ac:dyDescent="0.2"/>
  <cols>
    <col min="1" max="1" width="8.140625" style="1" customWidth="1"/>
    <col min="2" max="2" width="57.28515625" style="2" customWidth="1"/>
    <col min="3" max="3" width="19.5703125" style="2" customWidth="1"/>
    <col min="4" max="4" width="16.85546875" style="4" customWidth="1"/>
    <col min="5" max="5" width="16.140625" style="4" customWidth="1"/>
    <col min="6" max="6" width="18.140625" style="4" customWidth="1"/>
    <col min="7" max="7" width="16" style="71" customWidth="1"/>
    <col min="8" max="9" width="16.85546875" style="3" customWidth="1"/>
    <col min="10" max="10" width="35.42578125" style="3" customWidth="1"/>
    <col min="11" max="11" width="9.140625" style="3"/>
    <col min="12" max="12" width="9.28515625" style="3" bestFit="1" customWidth="1"/>
    <col min="13" max="13" width="15" style="3" customWidth="1"/>
    <col min="14" max="14" width="9.42578125" style="3" bestFit="1" customWidth="1"/>
    <col min="15" max="15" width="9.28515625" style="3" bestFit="1" customWidth="1"/>
    <col min="16" max="17" width="9.42578125" style="3" bestFit="1" customWidth="1"/>
    <col min="18" max="16384" width="9.140625" style="3"/>
  </cols>
  <sheetData>
    <row r="1" spans="1:13" ht="24" customHeight="1" x14ac:dyDescent="0.3">
      <c r="A1" s="57"/>
      <c r="H1" s="175" t="s">
        <v>130</v>
      </c>
      <c r="I1" s="176"/>
      <c r="J1" s="176"/>
    </row>
    <row r="2" spans="1:13" ht="23.25" customHeight="1" x14ac:dyDescent="0.3">
      <c r="A2" s="57"/>
      <c r="H2" s="175" t="s">
        <v>131</v>
      </c>
      <c r="I2" s="176"/>
      <c r="J2" s="176"/>
    </row>
    <row r="3" spans="1:13" ht="26.25" customHeight="1" x14ac:dyDescent="0.3">
      <c r="A3" s="57"/>
      <c r="H3" s="175" t="s">
        <v>132</v>
      </c>
      <c r="I3" s="176"/>
      <c r="J3" s="176"/>
    </row>
    <row r="4" spans="1:13" ht="27" customHeight="1" x14ac:dyDescent="0.3">
      <c r="A4" s="57"/>
      <c r="H4" s="175" t="s">
        <v>146</v>
      </c>
      <c r="I4" s="176"/>
      <c r="J4" s="176"/>
    </row>
    <row r="5" spans="1:13" ht="23.25" customHeight="1" x14ac:dyDescent="0.3">
      <c r="A5" s="57"/>
      <c r="H5" s="61"/>
      <c r="I5" s="61"/>
      <c r="J5" s="98"/>
      <c r="K5" s="62"/>
      <c r="L5" s="62"/>
    </row>
    <row r="6" spans="1:13" ht="28.5" customHeight="1" x14ac:dyDescent="0.2">
      <c r="H6" s="177" t="s">
        <v>91</v>
      </c>
      <c r="I6" s="203"/>
      <c r="J6" s="203"/>
    </row>
    <row r="7" spans="1:13" ht="86.25" customHeight="1" x14ac:dyDescent="0.25">
      <c r="A7" s="5"/>
      <c r="B7" s="6"/>
      <c r="C7" s="6"/>
      <c r="H7" s="173" t="s">
        <v>84</v>
      </c>
      <c r="I7" s="174"/>
      <c r="J7" s="174"/>
    </row>
    <row r="8" spans="1:13" ht="20.25" customHeight="1" x14ac:dyDescent="0.2">
      <c r="A8" s="25"/>
      <c r="B8" s="25"/>
      <c r="C8" s="25"/>
      <c r="D8" s="25"/>
      <c r="E8" s="25"/>
      <c r="F8" s="25"/>
      <c r="G8" s="72"/>
      <c r="H8" s="4"/>
      <c r="I8" s="4"/>
      <c r="J8" s="4"/>
    </row>
    <row r="9" spans="1:13" ht="69" customHeight="1" x14ac:dyDescent="0.2">
      <c r="A9" s="204" t="s">
        <v>88</v>
      </c>
      <c r="B9" s="204"/>
      <c r="C9" s="204"/>
      <c r="D9" s="204"/>
      <c r="E9" s="204"/>
      <c r="F9" s="204"/>
      <c r="G9" s="204"/>
      <c r="H9" s="204"/>
      <c r="I9" s="204"/>
      <c r="J9" s="205"/>
    </row>
    <row r="10" spans="1:13" ht="45.75" customHeight="1" x14ac:dyDescent="0.2">
      <c r="A10" s="198" t="s">
        <v>13</v>
      </c>
      <c r="B10" s="198" t="s">
        <v>98</v>
      </c>
      <c r="C10" s="198" t="s">
        <v>110</v>
      </c>
      <c r="D10" s="200" t="s">
        <v>109</v>
      </c>
      <c r="E10" s="201"/>
      <c r="F10" s="201"/>
      <c r="G10" s="201"/>
      <c r="H10" s="201"/>
      <c r="I10" s="202"/>
      <c r="J10" s="198" t="s">
        <v>9</v>
      </c>
    </row>
    <row r="11" spans="1:13" ht="36" customHeight="1" x14ac:dyDescent="0.2">
      <c r="A11" s="199"/>
      <c r="B11" s="199"/>
      <c r="C11" s="206"/>
      <c r="D11" s="130" t="s">
        <v>32</v>
      </c>
      <c r="E11" s="7" t="s">
        <v>57</v>
      </c>
      <c r="F11" s="7" t="s">
        <v>58</v>
      </c>
      <c r="G11" s="7" t="s">
        <v>85</v>
      </c>
      <c r="H11" s="7" t="s">
        <v>86</v>
      </c>
      <c r="I11" s="7" t="s">
        <v>87</v>
      </c>
      <c r="J11" s="199"/>
    </row>
    <row r="12" spans="1:13" ht="40.5" customHeight="1" x14ac:dyDescent="0.2">
      <c r="A12" s="52">
        <v>1</v>
      </c>
      <c r="B12" s="51" t="s">
        <v>0</v>
      </c>
      <c r="C12" s="51"/>
      <c r="D12" s="104">
        <f t="shared" ref="D12:D16" si="0">SUM(E12:I12)</f>
        <v>897395.39999999991</v>
      </c>
      <c r="E12" s="104">
        <f t="shared" ref="E12" si="1">SUM(E13:E16)</f>
        <v>86312.2</v>
      </c>
      <c r="F12" s="104">
        <f>SUM(F13:F16)</f>
        <v>381986.6</v>
      </c>
      <c r="G12" s="105">
        <f>SUM(G13:G16)</f>
        <v>25288.6</v>
      </c>
      <c r="H12" s="104">
        <f>SUM(H13:H16)</f>
        <v>25288.6</v>
      </c>
      <c r="I12" s="104">
        <f t="shared" ref="I12" si="2">SUM(I13:I16)</f>
        <v>378519.4</v>
      </c>
      <c r="J12" s="106" t="s">
        <v>10</v>
      </c>
      <c r="K12" s="10"/>
      <c r="L12" s="11"/>
      <c r="M12" s="24"/>
    </row>
    <row r="13" spans="1:13" ht="22.5" customHeight="1" x14ac:dyDescent="0.2">
      <c r="A13" s="7">
        <f>A12+1</f>
        <v>2</v>
      </c>
      <c r="B13" s="8" t="s">
        <v>1</v>
      </c>
      <c r="C13" s="8"/>
      <c r="D13" s="107">
        <f t="shared" si="0"/>
        <v>1502.7</v>
      </c>
      <c r="E13" s="107">
        <f>E18+E23</f>
        <v>1502.7</v>
      </c>
      <c r="F13" s="107">
        <f t="shared" ref="F13:I13" si="3">F18+F23</f>
        <v>0</v>
      </c>
      <c r="G13" s="107">
        <f t="shared" si="3"/>
        <v>0</v>
      </c>
      <c r="H13" s="107">
        <f t="shared" si="3"/>
        <v>0</v>
      </c>
      <c r="I13" s="107">
        <f t="shared" si="3"/>
        <v>0</v>
      </c>
      <c r="J13" s="106" t="s">
        <v>10</v>
      </c>
      <c r="K13" s="10"/>
      <c r="L13" s="11"/>
      <c r="M13" s="11"/>
    </row>
    <row r="14" spans="1:13" ht="24" customHeight="1" x14ac:dyDescent="0.2">
      <c r="A14" s="7">
        <f t="shared" ref="A14:A139" si="4">A13+1</f>
        <v>3</v>
      </c>
      <c r="B14" s="8" t="s">
        <v>2</v>
      </c>
      <c r="C14" s="8"/>
      <c r="D14" s="107">
        <f t="shared" si="0"/>
        <v>492226.47</v>
      </c>
      <c r="E14" s="107">
        <f>E19+E24</f>
        <v>2583.5</v>
      </c>
      <c r="F14" s="107">
        <f>F19+F24</f>
        <v>161329.67000000001</v>
      </c>
      <c r="G14" s="108">
        <f t="shared" ref="E14:G15" si="5">G19+G24</f>
        <v>0</v>
      </c>
      <c r="H14" s="109">
        <f t="shared" ref="H14" si="6">H19+H24</f>
        <v>0</v>
      </c>
      <c r="I14" s="107">
        <f t="shared" ref="I14" si="7">I19+I24</f>
        <v>328313.3</v>
      </c>
      <c r="J14" s="106" t="s">
        <v>10</v>
      </c>
      <c r="K14" s="10"/>
      <c r="L14" s="11"/>
      <c r="M14" s="11"/>
    </row>
    <row r="15" spans="1:13" ht="22.5" customHeight="1" x14ac:dyDescent="0.2">
      <c r="A15" s="7">
        <f t="shared" si="4"/>
        <v>4</v>
      </c>
      <c r="B15" s="8" t="s">
        <v>3</v>
      </c>
      <c r="C15" s="8"/>
      <c r="D15" s="107">
        <f t="shared" si="0"/>
        <v>387166.23</v>
      </c>
      <c r="E15" s="107">
        <f t="shared" si="5"/>
        <v>78926</v>
      </c>
      <c r="F15" s="107">
        <f>F20+F25</f>
        <v>217356.93</v>
      </c>
      <c r="G15" s="108">
        <f t="shared" si="5"/>
        <v>21988.6</v>
      </c>
      <c r="H15" s="109">
        <f>H20+H25</f>
        <v>21988.6</v>
      </c>
      <c r="I15" s="107">
        <f>I20+I25</f>
        <v>46906.100000000006</v>
      </c>
      <c r="J15" s="106" t="s">
        <v>10</v>
      </c>
      <c r="K15" s="10"/>
      <c r="L15" s="11"/>
      <c r="M15" s="11"/>
    </row>
    <row r="16" spans="1:13" ht="23.25" customHeight="1" x14ac:dyDescent="0.2">
      <c r="A16" s="7">
        <f t="shared" si="4"/>
        <v>5</v>
      </c>
      <c r="B16" s="8" t="s">
        <v>11</v>
      </c>
      <c r="C16" s="8"/>
      <c r="D16" s="107">
        <f t="shared" si="0"/>
        <v>16500</v>
      </c>
      <c r="E16" s="107">
        <f>E21+E26</f>
        <v>3300</v>
      </c>
      <c r="F16" s="107">
        <f t="shared" ref="F16:I16" si="8">F21+F26</f>
        <v>3300</v>
      </c>
      <c r="G16" s="107">
        <f t="shared" si="8"/>
        <v>3300</v>
      </c>
      <c r="H16" s="107">
        <f t="shared" si="8"/>
        <v>3300</v>
      </c>
      <c r="I16" s="107">
        <f t="shared" si="8"/>
        <v>3300</v>
      </c>
      <c r="J16" s="106" t="s">
        <v>10</v>
      </c>
      <c r="K16" s="10"/>
      <c r="L16" s="11"/>
      <c r="M16" s="11"/>
    </row>
    <row r="17" spans="1:13" ht="21.75" customHeight="1" x14ac:dyDescent="0.2">
      <c r="A17" s="52">
        <f t="shared" si="4"/>
        <v>6</v>
      </c>
      <c r="B17" s="51" t="s">
        <v>4</v>
      </c>
      <c r="C17" s="51"/>
      <c r="D17" s="104">
        <f>D18+D19+D20+D21</f>
        <v>734021.60000000009</v>
      </c>
      <c r="E17" s="104">
        <f>E18+E19+E20</f>
        <v>32430.2</v>
      </c>
      <c r="F17" s="104">
        <f>F18+F19+F20</f>
        <v>350572.5</v>
      </c>
      <c r="G17" s="104">
        <f t="shared" ref="G17:I17" si="9">G18+G19+G20</f>
        <v>0</v>
      </c>
      <c r="H17" s="104">
        <f t="shared" si="9"/>
        <v>0</v>
      </c>
      <c r="I17" s="104">
        <f t="shared" si="9"/>
        <v>351018.9</v>
      </c>
      <c r="J17" s="106" t="s">
        <v>10</v>
      </c>
      <c r="K17" s="10"/>
      <c r="L17" s="11"/>
      <c r="M17" s="11"/>
    </row>
    <row r="18" spans="1:13" ht="21.75" customHeight="1" x14ac:dyDescent="0.2">
      <c r="A18" s="7">
        <f t="shared" si="4"/>
        <v>7</v>
      </c>
      <c r="B18" s="8" t="s">
        <v>1</v>
      </c>
      <c r="C18" s="8"/>
      <c r="D18" s="107">
        <f t="shared" ref="D18:D23" si="10">SUM(E18:I18)</f>
        <v>0</v>
      </c>
      <c r="E18" s="107">
        <f t="shared" ref="E18:I21" si="11">E35+E94+E128+E167</f>
        <v>0</v>
      </c>
      <c r="F18" s="107">
        <f t="shared" si="11"/>
        <v>0</v>
      </c>
      <c r="G18" s="107">
        <f t="shared" si="11"/>
        <v>0</v>
      </c>
      <c r="H18" s="107">
        <f t="shared" si="11"/>
        <v>0</v>
      </c>
      <c r="I18" s="107">
        <f t="shared" si="11"/>
        <v>0</v>
      </c>
      <c r="J18" s="106"/>
      <c r="K18" s="10"/>
      <c r="L18" s="11"/>
      <c r="M18" s="11"/>
    </row>
    <row r="19" spans="1:13" ht="22.5" customHeight="1" x14ac:dyDescent="0.2">
      <c r="A19" s="7">
        <f t="shared" si="4"/>
        <v>8</v>
      </c>
      <c r="B19" s="8" t="s">
        <v>2</v>
      </c>
      <c r="C19" s="8"/>
      <c r="D19" s="107">
        <f t="shared" si="10"/>
        <v>475797.67000000004</v>
      </c>
      <c r="E19" s="107">
        <f>E36+E95+E129+E168</f>
        <v>0</v>
      </c>
      <c r="F19" s="107">
        <f t="shared" si="11"/>
        <v>161329.67000000001</v>
      </c>
      <c r="G19" s="107">
        <f t="shared" si="11"/>
        <v>0</v>
      </c>
      <c r="H19" s="107">
        <f t="shared" si="11"/>
        <v>0</v>
      </c>
      <c r="I19" s="107">
        <f t="shared" si="11"/>
        <v>314468</v>
      </c>
      <c r="J19" s="106" t="s">
        <v>10</v>
      </c>
      <c r="K19" s="10"/>
      <c r="L19" s="11"/>
      <c r="M19" s="11"/>
    </row>
    <row r="20" spans="1:13" ht="22.5" customHeight="1" x14ac:dyDescent="0.2">
      <c r="A20" s="7">
        <f t="shared" si="4"/>
        <v>9</v>
      </c>
      <c r="B20" s="8" t="s">
        <v>3</v>
      </c>
      <c r="C20" s="8"/>
      <c r="D20" s="107">
        <f>SUM(E20:I20)</f>
        <v>258223.93</v>
      </c>
      <c r="E20" s="107">
        <f t="shared" si="11"/>
        <v>32430.2</v>
      </c>
      <c r="F20" s="107">
        <f t="shared" si="11"/>
        <v>189242.83</v>
      </c>
      <c r="G20" s="107">
        <f t="shared" si="11"/>
        <v>0</v>
      </c>
      <c r="H20" s="107">
        <f t="shared" si="11"/>
        <v>0</v>
      </c>
      <c r="I20" s="107">
        <f t="shared" si="11"/>
        <v>36550.9</v>
      </c>
      <c r="J20" s="106" t="s">
        <v>10</v>
      </c>
      <c r="K20" s="10"/>
      <c r="L20" s="11"/>
      <c r="M20" s="11"/>
    </row>
    <row r="21" spans="1:13" ht="21.75" customHeight="1" x14ac:dyDescent="0.2">
      <c r="A21" s="7">
        <f t="shared" si="4"/>
        <v>10</v>
      </c>
      <c r="B21" s="8" t="s">
        <v>11</v>
      </c>
      <c r="C21" s="8"/>
      <c r="D21" s="107">
        <f t="shared" si="10"/>
        <v>0</v>
      </c>
      <c r="E21" s="107">
        <f t="shared" si="11"/>
        <v>0</v>
      </c>
      <c r="F21" s="107">
        <f t="shared" si="11"/>
        <v>0</v>
      </c>
      <c r="G21" s="107">
        <f t="shared" si="11"/>
        <v>0</v>
      </c>
      <c r="H21" s="107">
        <f t="shared" si="11"/>
        <v>0</v>
      </c>
      <c r="I21" s="107">
        <f t="shared" si="11"/>
        <v>0</v>
      </c>
      <c r="J21" s="106"/>
      <c r="K21" s="10"/>
      <c r="L21" s="11"/>
      <c r="M21" s="11"/>
    </row>
    <row r="22" spans="1:13" ht="23.25" customHeight="1" x14ac:dyDescent="0.2">
      <c r="A22" s="52">
        <f t="shared" si="4"/>
        <v>11</v>
      </c>
      <c r="B22" s="51" t="s">
        <v>5</v>
      </c>
      <c r="C22" s="51"/>
      <c r="D22" s="104">
        <f t="shared" si="10"/>
        <v>163373.80000000002</v>
      </c>
      <c r="E22" s="104">
        <f>E23+E24+E25+E26</f>
        <v>53882</v>
      </c>
      <c r="F22" s="104">
        <f>F23+F24+F25+F26</f>
        <v>31414.1</v>
      </c>
      <c r="G22" s="110">
        <f>G23+G24+G25+G26</f>
        <v>25288.6</v>
      </c>
      <c r="H22" s="104">
        <f>H23+H24+H25+H26</f>
        <v>25288.6</v>
      </c>
      <c r="I22" s="104">
        <f t="shared" ref="I22" si="12">I23+I24+I25+I26</f>
        <v>27500.5</v>
      </c>
      <c r="J22" s="106" t="s">
        <v>10</v>
      </c>
      <c r="K22" s="10"/>
      <c r="L22" s="11"/>
      <c r="M22" s="11"/>
    </row>
    <row r="23" spans="1:13" ht="22.5" customHeight="1" x14ac:dyDescent="0.2">
      <c r="A23" s="7">
        <f t="shared" si="4"/>
        <v>12</v>
      </c>
      <c r="B23" s="8" t="s">
        <v>1</v>
      </c>
      <c r="C23" s="8"/>
      <c r="D23" s="107">
        <f t="shared" si="10"/>
        <v>1502.7</v>
      </c>
      <c r="E23" s="107">
        <f t="shared" ref="E23:I26" si="13">E47+E106+E140+E179</f>
        <v>1502.7</v>
      </c>
      <c r="F23" s="107">
        <f t="shared" si="13"/>
        <v>0</v>
      </c>
      <c r="G23" s="107">
        <f t="shared" si="13"/>
        <v>0</v>
      </c>
      <c r="H23" s="107">
        <f t="shared" si="13"/>
        <v>0</v>
      </c>
      <c r="I23" s="107">
        <f t="shared" si="13"/>
        <v>0</v>
      </c>
      <c r="J23" s="106" t="s">
        <v>10</v>
      </c>
      <c r="K23" s="10"/>
      <c r="L23" s="11"/>
      <c r="M23" s="11"/>
    </row>
    <row r="24" spans="1:13" ht="23.25" customHeight="1" x14ac:dyDescent="0.2">
      <c r="A24" s="7">
        <f t="shared" si="4"/>
        <v>13</v>
      </c>
      <c r="B24" s="8" t="s">
        <v>2</v>
      </c>
      <c r="C24" s="8"/>
      <c r="D24" s="107">
        <f t="shared" ref="D24:D26" si="14">SUM(E24:I24)</f>
        <v>16428.8</v>
      </c>
      <c r="E24" s="107">
        <f t="shared" si="13"/>
        <v>2583.5</v>
      </c>
      <c r="F24" s="107">
        <f t="shared" si="13"/>
        <v>0</v>
      </c>
      <c r="G24" s="107">
        <f t="shared" si="13"/>
        <v>0</v>
      </c>
      <c r="H24" s="107">
        <f t="shared" si="13"/>
        <v>0</v>
      </c>
      <c r="I24" s="107">
        <f t="shared" si="13"/>
        <v>13845.3</v>
      </c>
      <c r="J24" s="106" t="s">
        <v>10</v>
      </c>
      <c r="K24" s="10"/>
      <c r="L24" s="11"/>
      <c r="M24" s="11"/>
    </row>
    <row r="25" spans="1:13" ht="21" customHeight="1" x14ac:dyDescent="0.2">
      <c r="A25" s="7">
        <f t="shared" si="4"/>
        <v>14</v>
      </c>
      <c r="B25" s="8" t="s">
        <v>3</v>
      </c>
      <c r="C25" s="8"/>
      <c r="D25" s="107">
        <f t="shared" si="14"/>
        <v>128942.3</v>
      </c>
      <c r="E25" s="107">
        <f t="shared" si="13"/>
        <v>46495.8</v>
      </c>
      <c r="F25" s="107">
        <f t="shared" si="13"/>
        <v>28114.1</v>
      </c>
      <c r="G25" s="107">
        <f t="shared" si="13"/>
        <v>21988.6</v>
      </c>
      <c r="H25" s="107">
        <f>H49+H108+H142+H181</f>
        <v>21988.6</v>
      </c>
      <c r="I25" s="107">
        <f t="shared" si="13"/>
        <v>10355.200000000001</v>
      </c>
      <c r="J25" s="106" t="s">
        <v>10</v>
      </c>
      <c r="K25" s="10"/>
      <c r="L25" s="11"/>
      <c r="M25" s="11"/>
    </row>
    <row r="26" spans="1:13" ht="21" customHeight="1" x14ac:dyDescent="0.2">
      <c r="A26" s="7">
        <f t="shared" si="4"/>
        <v>15</v>
      </c>
      <c r="B26" s="8" t="s">
        <v>11</v>
      </c>
      <c r="C26" s="8"/>
      <c r="D26" s="107">
        <f t="shared" si="14"/>
        <v>16500</v>
      </c>
      <c r="E26" s="107">
        <f t="shared" si="13"/>
        <v>3300</v>
      </c>
      <c r="F26" s="107">
        <f t="shared" si="13"/>
        <v>3300</v>
      </c>
      <c r="G26" s="107">
        <f t="shared" si="13"/>
        <v>3300</v>
      </c>
      <c r="H26" s="107">
        <f t="shared" si="13"/>
        <v>3300</v>
      </c>
      <c r="I26" s="107">
        <f t="shared" si="13"/>
        <v>3300</v>
      </c>
      <c r="J26" s="106" t="s">
        <v>10</v>
      </c>
      <c r="K26" s="10"/>
      <c r="L26" s="11"/>
      <c r="M26" s="11"/>
    </row>
    <row r="27" spans="1:13" ht="24" customHeight="1" x14ac:dyDescent="0.2">
      <c r="A27" s="7">
        <f t="shared" si="4"/>
        <v>16</v>
      </c>
      <c r="B27" s="209" t="s">
        <v>16</v>
      </c>
      <c r="C27" s="210"/>
      <c r="D27" s="211"/>
      <c r="E27" s="211"/>
      <c r="F27" s="211"/>
      <c r="G27" s="211"/>
      <c r="H27" s="211"/>
      <c r="I27" s="211"/>
      <c r="J27" s="212"/>
    </row>
    <row r="28" spans="1:13" ht="26.25" customHeight="1" x14ac:dyDescent="0.2">
      <c r="A28" s="7">
        <f t="shared" si="4"/>
        <v>17</v>
      </c>
      <c r="B28" s="103" t="s">
        <v>14</v>
      </c>
      <c r="C28" s="103"/>
      <c r="D28" s="112">
        <f>SUM(E28:I28)</f>
        <v>401753</v>
      </c>
      <c r="E28" s="112">
        <f>E29+E30+E31+E32</f>
        <v>36647.5</v>
      </c>
      <c r="F28" s="112">
        <f>F29+F30+F31+F32</f>
        <v>19811</v>
      </c>
      <c r="G28" s="112">
        <f t="shared" ref="G28:I28" si="15">G29+G30+G31+G32</f>
        <v>3152</v>
      </c>
      <c r="H28" s="112">
        <f t="shared" si="15"/>
        <v>3152</v>
      </c>
      <c r="I28" s="112">
        <f t="shared" si="15"/>
        <v>338990.5</v>
      </c>
      <c r="J28" s="7" t="s">
        <v>10</v>
      </c>
    </row>
    <row r="29" spans="1:13" ht="21.75" customHeight="1" x14ac:dyDescent="0.2">
      <c r="A29" s="7">
        <f t="shared" si="4"/>
        <v>18</v>
      </c>
      <c r="B29" s="103" t="s">
        <v>1</v>
      </c>
      <c r="C29" s="103"/>
      <c r="D29" s="112">
        <f t="shared" ref="D29:D32" si="16">SUM(E29:I29)</f>
        <v>0</v>
      </c>
      <c r="E29" s="112">
        <f>E35+E47</f>
        <v>0</v>
      </c>
      <c r="F29" s="112">
        <f t="shared" ref="F29:I29" si="17">F35+F47</f>
        <v>0</v>
      </c>
      <c r="G29" s="112">
        <f t="shared" si="17"/>
        <v>0</v>
      </c>
      <c r="H29" s="112">
        <f t="shared" si="17"/>
        <v>0</v>
      </c>
      <c r="I29" s="112">
        <f t="shared" si="17"/>
        <v>0</v>
      </c>
      <c r="J29" s="7" t="s">
        <v>10</v>
      </c>
    </row>
    <row r="30" spans="1:13" ht="22.5" customHeight="1" x14ac:dyDescent="0.2">
      <c r="A30" s="7">
        <f t="shared" si="4"/>
        <v>19</v>
      </c>
      <c r="B30" s="103" t="s">
        <v>2</v>
      </c>
      <c r="C30" s="103"/>
      <c r="D30" s="112">
        <f t="shared" si="16"/>
        <v>298845.3</v>
      </c>
      <c r="E30" s="112">
        <f t="shared" ref="E30:I30" si="18">E36+E48</f>
        <v>0</v>
      </c>
      <c r="F30" s="112">
        <f t="shared" si="18"/>
        <v>0</v>
      </c>
      <c r="G30" s="112">
        <f t="shared" si="18"/>
        <v>0</v>
      </c>
      <c r="H30" s="112">
        <f t="shared" si="18"/>
        <v>0</v>
      </c>
      <c r="I30" s="112">
        <f t="shared" si="18"/>
        <v>298845.3</v>
      </c>
      <c r="J30" s="7" t="s">
        <v>10</v>
      </c>
    </row>
    <row r="31" spans="1:13" ht="23.25" customHeight="1" x14ac:dyDescent="0.2">
      <c r="A31" s="7">
        <f t="shared" si="4"/>
        <v>20</v>
      </c>
      <c r="B31" s="103" t="s">
        <v>3</v>
      </c>
      <c r="C31" s="103"/>
      <c r="D31" s="112">
        <f t="shared" si="16"/>
        <v>102907.7</v>
      </c>
      <c r="E31" s="112">
        <f t="shared" ref="E31:I31" si="19">E37+E49</f>
        <v>36647.5</v>
      </c>
      <c r="F31" s="112">
        <f>F37+F49</f>
        <v>19811</v>
      </c>
      <c r="G31" s="112">
        <f t="shared" si="19"/>
        <v>3152</v>
      </c>
      <c r="H31" s="112">
        <f t="shared" si="19"/>
        <v>3152</v>
      </c>
      <c r="I31" s="112">
        <f t="shared" si="19"/>
        <v>40145.199999999997</v>
      </c>
      <c r="J31" s="7" t="s">
        <v>10</v>
      </c>
    </row>
    <row r="32" spans="1:13" ht="23.25" customHeight="1" x14ac:dyDescent="0.2">
      <c r="A32" s="7">
        <f t="shared" si="4"/>
        <v>21</v>
      </c>
      <c r="B32" s="103" t="s">
        <v>11</v>
      </c>
      <c r="C32" s="103"/>
      <c r="D32" s="112">
        <f t="shared" si="16"/>
        <v>0</v>
      </c>
      <c r="E32" s="112">
        <f t="shared" ref="E32:I32" si="20">E38+E50</f>
        <v>0</v>
      </c>
      <c r="F32" s="112">
        <f t="shared" si="20"/>
        <v>0</v>
      </c>
      <c r="G32" s="112">
        <f t="shared" si="20"/>
        <v>0</v>
      </c>
      <c r="H32" s="112">
        <f t="shared" si="20"/>
        <v>0</v>
      </c>
      <c r="I32" s="112">
        <f t="shared" si="20"/>
        <v>0</v>
      </c>
      <c r="J32" s="7" t="s">
        <v>10</v>
      </c>
    </row>
    <row r="33" spans="1:10" ht="20.25" x14ac:dyDescent="0.2">
      <c r="A33" s="7">
        <f t="shared" si="4"/>
        <v>22</v>
      </c>
      <c r="B33" s="213" t="s">
        <v>7</v>
      </c>
      <c r="C33" s="214"/>
      <c r="D33" s="214"/>
      <c r="E33" s="214"/>
      <c r="F33" s="214"/>
      <c r="G33" s="214"/>
      <c r="H33" s="214"/>
      <c r="I33" s="214"/>
      <c r="J33" s="215"/>
    </row>
    <row r="34" spans="1:10" ht="41.25" customHeight="1" x14ac:dyDescent="0.2">
      <c r="A34" s="7">
        <f t="shared" si="4"/>
        <v>23</v>
      </c>
      <c r="B34" s="103" t="s">
        <v>15</v>
      </c>
      <c r="C34" s="103"/>
      <c r="D34" s="112">
        <f>SUM(E34:I34)</f>
        <v>361749.5</v>
      </c>
      <c r="E34" s="114">
        <f>SUM(E35:E37)</f>
        <v>26886.5</v>
      </c>
      <c r="F34" s="114">
        <f>SUM(F35:F37)</f>
        <v>14863</v>
      </c>
      <c r="G34" s="114">
        <f t="shared" ref="G34:I34" si="21">SUM(G35:G37)</f>
        <v>0</v>
      </c>
      <c r="H34" s="114">
        <f t="shared" si="21"/>
        <v>0</v>
      </c>
      <c r="I34" s="114">
        <f t="shared" si="21"/>
        <v>320000</v>
      </c>
      <c r="J34" s="99" t="s">
        <v>120</v>
      </c>
    </row>
    <row r="35" spans="1:10" ht="24" customHeight="1" x14ac:dyDescent="0.2">
      <c r="A35" s="7">
        <f t="shared" si="4"/>
        <v>24</v>
      </c>
      <c r="B35" s="103" t="s">
        <v>1</v>
      </c>
      <c r="C35" s="103"/>
      <c r="D35" s="112">
        <f t="shared" ref="D35:D36" si="22">SUM(E35:I35)</f>
        <v>0</v>
      </c>
      <c r="E35" s="115">
        <f>'Приложение 3'!I24</f>
        <v>0</v>
      </c>
      <c r="F35" s="115">
        <f>'Приложение 3'!J24</f>
        <v>0</v>
      </c>
      <c r="G35" s="115">
        <f>'Приложение 3'!K24</f>
        <v>0</v>
      </c>
      <c r="H35" s="115">
        <f>'Приложение 3'!L24</f>
        <v>0</v>
      </c>
      <c r="I35" s="115">
        <f>'Приложение 3'!M24</f>
        <v>0</v>
      </c>
      <c r="J35" s="99" t="s">
        <v>10</v>
      </c>
    </row>
    <row r="36" spans="1:10" ht="24" customHeight="1" x14ac:dyDescent="0.2">
      <c r="A36" s="7">
        <f t="shared" si="4"/>
        <v>25</v>
      </c>
      <c r="B36" s="103" t="s">
        <v>2</v>
      </c>
      <c r="C36" s="103"/>
      <c r="D36" s="112">
        <f t="shared" si="22"/>
        <v>285000</v>
      </c>
      <c r="E36" s="115">
        <f>'Приложение 3'!I25</f>
        <v>0</v>
      </c>
      <c r="F36" s="115">
        <f>'Приложение 3'!J25</f>
        <v>0</v>
      </c>
      <c r="G36" s="115">
        <f>'Приложение 3'!K25</f>
        <v>0</v>
      </c>
      <c r="H36" s="115">
        <f>'Приложение 3'!L25</f>
        <v>0</v>
      </c>
      <c r="I36" s="115">
        <f>'Приложение 3'!M25</f>
        <v>285000</v>
      </c>
      <c r="J36" s="99" t="s">
        <v>10</v>
      </c>
    </row>
    <row r="37" spans="1:10" ht="23.25" customHeight="1" x14ac:dyDescent="0.2">
      <c r="A37" s="7">
        <f t="shared" si="4"/>
        <v>26</v>
      </c>
      <c r="B37" s="103" t="s">
        <v>3</v>
      </c>
      <c r="C37" s="103"/>
      <c r="D37" s="112">
        <f>SUM(E37:I37)</f>
        <v>76749.5</v>
      </c>
      <c r="E37" s="115">
        <f>'Приложение 3'!I26</f>
        <v>26886.5</v>
      </c>
      <c r="F37" s="115">
        <f>'Приложение 3'!J26</f>
        <v>14863</v>
      </c>
      <c r="G37" s="115">
        <f>'Приложение 3'!K26</f>
        <v>0</v>
      </c>
      <c r="H37" s="115">
        <f>'Приложение 3'!L26</f>
        <v>0</v>
      </c>
      <c r="I37" s="115">
        <f>'Приложение 3'!M26</f>
        <v>35000</v>
      </c>
      <c r="J37" s="99" t="s">
        <v>10</v>
      </c>
    </row>
    <row r="38" spans="1:10" ht="23.25" customHeight="1" x14ac:dyDescent="0.2">
      <c r="A38" s="7">
        <f t="shared" si="4"/>
        <v>27</v>
      </c>
      <c r="B38" s="103" t="s">
        <v>11</v>
      </c>
      <c r="C38" s="103"/>
      <c r="D38" s="112">
        <f>SUM(E38:I38)</f>
        <v>0</v>
      </c>
      <c r="E38" s="115">
        <f>'Приложение 3'!I27</f>
        <v>0</v>
      </c>
      <c r="F38" s="115">
        <f>'Приложение 3'!J27</f>
        <v>0</v>
      </c>
      <c r="G38" s="115">
        <f>'Приложение 3'!K27</f>
        <v>0</v>
      </c>
      <c r="H38" s="115">
        <f>'Приложение 3'!L27</f>
        <v>0</v>
      </c>
      <c r="I38" s="115">
        <f>'Приложение 3'!M27</f>
        <v>0</v>
      </c>
      <c r="J38" s="99" t="s">
        <v>10</v>
      </c>
    </row>
    <row r="39" spans="1:10" ht="23.25" customHeight="1" x14ac:dyDescent="0.2">
      <c r="A39" s="131">
        <f t="shared" si="4"/>
        <v>28</v>
      </c>
      <c r="B39" s="226" t="s">
        <v>111</v>
      </c>
      <c r="C39" s="227"/>
      <c r="D39" s="227"/>
      <c r="E39" s="227"/>
      <c r="F39" s="227"/>
      <c r="G39" s="227"/>
      <c r="H39" s="227"/>
      <c r="I39" s="227"/>
      <c r="J39" s="228"/>
    </row>
    <row r="40" spans="1:10" ht="63.75" customHeight="1" x14ac:dyDescent="0.2">
      <c r="A40" s="131">
        <f t="shared" si="4"/>
        <v>29</v>
      </c>
      <c r="B40" s="135" t="s">
        <v>112</v>
      </c>
      <c r="C40" s="103"/>
      <c r="D40" s="112">
        <f>SUM(E40:I40)</f>
        <v>361749.5</v>
      </c>
      <c r="E40" s="114">
        <f>SUM(E41:E43)</f>
        <v>26886.5</v>
      </c>
      <c r="F40" s="114">
        <f>SUM(F41:F43)</f>
        <v>14863</v>
      </c>
      <c r="G40" s="114">
        <f t="shared" ref="G40:I40" si="23">SUM(G41:G43)</f>
        <v>0</v>
      </c>
      <c r="H40" s="114">
        <f t="shared" si="23"/>
        <v>0</v>
      </c>
      <c r="I40" s="114">
        <f t="shared" si="23"/>
        <v>320000</v>
      </c>
      <c r="J40" s="133" t="s">
        <v>120</v>
      </c>
    </row>
    <row r="41" spans="1:10" ht="23.25" customHeight="1" x14ac:dyDescent="0.2">
      <c r="A41" s="131">
        <f t="shared" si="4"/>
        <v>30</v>
      </c>
      <c r="B41" s="134" t="s">
        <v>1</v>
      </c>
      <c r="C41" s="103"/>
      <c r="D41" s="112">
        <f t="shared" ref="D41:D44" si="24">SUM(E41:I41)</f>
        <v>0</v>
      </c>
      <c r="E41" s="115">
        <f>E35</f>
        <v>0</v>
      </c>
      <c r="F41" s="115">
        <f t="shared" ref="F41:I41" si="25">F35</f>
        <v>0</v>
      </c>
      <c r="G41" s="115">
        <f t="shared" si="25"/>
        <v>0</v>
      </c>
      <c r="H41" s="115">
        <f t="shared" si="25"/>
        <v>0</v>
      </c>
      <c r="I41" s="115">
        <f t="shared" si="25"/>
        <v>0</v>
      </c>
      <c r="J41" s="133" t="s">
        <v>10</v>
      </c>
    </row>
    <row r="42" spans="1:10" ht="23.25" customHeight="1" x14ac:dyDescent="0.2">
      <c r="A42" s="131">
        <f t="shared" si="4"/>
        <v>31</v>
      </c>
      <c r="B42" s="134" t="s">
        <v>2</v>
      </c>
      <c r="C42" s="103"/>
      <c r="D42" s="112">
        <f t="shared" si="24"/>
        <v>285000</v>
      </c>
      <c r="E42" s="115">
        <f t="shared" ref="E42:I42" si="26">E36</f>
        <v>0</v>
      </c>
      <c r="F42" s="115">
        <f t="shared" si="26"/>
        <v>0</v>
      </c>
      <c r="G42" s="115">
        <f t="shared" si="26"/>
        <v>0</v>
      </c>
      <c r="H42" s="115">
        <f t="shared" si="26"/>
        <v>0</v>
      </c>
      <c r="I42" s="115">
        <f t="shared" si="26"/>
        <v>285000</v>
      </c>
      <c r="J42" s="133" t="s">
        <v>10</v>
      </c>
    </row>
    <row r="43" spans="1:10" ht="23.25" customHeight="1" x14ac:dyDescent="0.2">
      <c r="A43" s="131">
        <f t="shared" si="4"/>
        <v>32</v>
      </c>
      <c r="B43" s="134" t="s">
        <v>3</v>
      </c>
      <c r="C43" s="103"/>
      <c r="D43" s="112">
        <f t="shared" si="24"/>
        <v>76749.5</v>
      </c>
      <c r="E43" s="115">
        <f t="shared" ref="E43:I43" si="27">E37</f>
        <v>26886.5</v>
      </c>
      <c r="F43" s="115">
        <f t="shared" si="27"/>
        <v>14863</v>
      </c>
      <c r="G43" s="115">
        <f t="shared" si="27"/>
        <v>0</v>
      </c>
      <c r="H43" s="115">
        <f t="shared" si="27"/>
        <v>0</v>
      </c>
      <c r="I43" s="115">
        <f t="shared" si="27"/>
        <v>35000</v>
      </c>
      <c r="J43" s="133" t="s">
        <v>10</v>
      </c>
    </row>
    <row r="44" spans="1:10" ht="23.25" customHeight="1" x14ac:dyDescent="0.2">
      <c r="A44" s="131">
        <f t="shared" si="4"/>
        <v>33</v>
      </c>
      <c r="B44" s="134" t="s">
        <v>11</v>
      </c>
      <c r="C44" s="103"/>
      <c r="D44" s="112">
        <f t="shared" si="24"/>
        <v>0</v>
      </c>
      <c r="E44" s="115">
        <f t="shared" ref="E44:I44" si="28">E38</f>
        <v>0</v>
      </c>
      <c r="F44" s="115">
        <f t="shared" si="28"/>
        <v>0</v>
      </c>
      <c r="G44" s="115">
        <f t="shared" si="28"/>
        <v>0</v>
      </c>
      <c r="H44" s="115">
        <f t="shared" si="28"/>
        <v>0</v>
      </c>
      <c r="I44" s="115">
        <f t="shared" si="28"/>
        <v>0</v>
      </c>
      <c r="J44" s="133" t="s">
        <v>10</v>
      </c>
    </row>
    <row r="45" spans="1:10" ht="20.25" x14ac:dyDescent="0.2">
      <c r="A45" s="131">
        <f t="shared" si="4"/>
        <v>34</v>
      </c>
      <c r="B45" s="200" t="s">
        <v>19</v>
      </c>
      <c r="C45" s="211"/>
      <c r="D45" s="211"/>
      <c r="E45" s="211"/>
      <c r="F45" s="211"/>
      <c r="G45" s="211"/>
      <c r="H45" s="211"/>
      <c r="I45" s="211"/>
      <c r="J45" s="212"/>
    </row>
    <row r="46" spans="1:10" ht="40.5" x14ac:dyDescent="0.2">
      <c r="A46" s="7">
        <f t="shared" si="4"/>
        <v>35</v>
      </c>
      <c r="B46" s="103" t="s">
        <v>97</v>
      </c>
      <c r="C46" s="103"/>
      <c r="D46" s="112">
        <f t="shared" ref="D46:D49" si="29">SUM(E46:I46)</f>
        <v>40003.5</v>
      </c>
      <c r="E46" s="112">
        <f>E48+E49</f>
        <v>9761</v>
      </c>
      <c r="F46" s="112">
        <f>F48+F49</f>
        <v>4948</v>
      </c>
      <c r="G46" s="113">
        <f>G48+G49</f>
        <v>3152</v>
      </c>
      <c r="H46" s="112">
        <f>H48+H49</f>
        <v>3152</v>
      </c>
      <c r="I46" s="112">
        <f t="shared" ref="I46" si="30">I48+I49</f>
        <v>18990.5</v>
      </c>
      <c r="J46" s="99" t="s">
        <v>10</v>
      </c>
    </row>
    <row r="47" spans="1:10" ht="23.25" customHeight="1" x14ac:dyDescent="0.2">
      <c r="A47" s="7">
        <f t="shared" si="4"/>
        <v>36</v>
      </c>
      <c r="B47" s="103" t="s">
        <v>1</v>
      </c>
      <c r="C47" s="103"/>
      <c r="D47" s="112">
        <f t="shared" si="29"/>
        <v>0</v>
      </c>
      <c r="E47" s="112">
        <f t="shared" ref="E47:I48" si="31">E52+E57+E62+E67+E77+E72+E82</f>
        <v>0</v>
      </c>
      <c r="F47" s="112">
        <f t="shared" si="31"/>
        <v>0</v>
      </c>
      <c r="G47" s="112">
        <f t="shared" si="31"/>
        <v>0</v>
      </c>
      <c r="H47" s="112">
        <f t="shared" si="31"/>
        <v>0</v>
      </c>
      <c r="I47" s="112">
        <f t="shared" si="31"/>
        <v>0</v>
      </c>
      <c r="J47" s="99" t="s">
        <v>10</v>
      </c>
    </row>
    <row r="48" spans="1:10" ht="24" customHeight="1" x14ac:dyDescent="0.2">
      <c r="A48" s="7">
        <f t="shared" si="4"/>
        <v>37</v>
      </c>
      <c r="B48" s="103" t="s">
        <v>2</v>
      </c>
      <c r="C48" s="103"/>
      <c r="D48" s="112">
        <f t="shared" si="29"/>
        <v>13845.3</v>
      </c>
      <c r="E48" s="112">
        <f t="shared" si="31"/>
        <v>0</v>
      </c>
      <c r="F48" s="112">
        <f t="shared" si="31"/>
        <v>0</v>
      </c>
      <c r="G48" s="112">
        <f t="shared" si="31"/>
        <v>0</v>
      </c>
      <c r="H48" s="112">
        <f t="shared" si="31"/>
        <v>0</v>
      </c>
      <c r="I48" s="112">
        <f t="shared" si="31"/>
        <v>13845.3</v>
      </c>
      <c r="J48" s="99" t="s">
        <v>10</v>
      </c>
    </row>
    <row r="49" spans="1:10" ht="22.5" customHeight="1" x14ac:dyDescent="0.2">
      <c r="A49" s="7">
        <f t="shared" si="4"/>
        <v>38</v>
      </c>
      <c r="B49" s="103" t="s">
        <v>3</v>
      </c>
      <c r="C49" s="103"/>
      <c r="D49" s="112">
        <f t="shared" si="29"/>
        <v>26158.2</v>
      </c>
      <c r="E49" s="112">
        <f>E54+E59+E64+E69+E79+E74+E84</f>
        <v>9761</v>
      </c>
      <c r="F49" s="112">
        <f t="shared" ref="F49:I49" si="32">F54+F59+F64+F69+F79+F74+F84</f>
        <v>4948</v>
      </c>
      <c r="G49" s="112">
        <f t="shared" si="32"/>
        <v>3152</v>
      </c>
      <c r="H49" s="112">
        <f t="shared" si="32"/>
        <v>3152</v>
      </c>
      <c r="I49" s="112">
        <f t="shared" si="32"/>
        <v>5145.2</v>
      </c>
      <c r="J49" s="99" t="s">
        <v>10</v>
      </c>
    </row>
    <row r="50" spans="1:10" ht="22.5" customHeight="1" x14ac:dyDescent="0.2">
      <c r="A50" s="7">
        <f t="shared" si="4"/>
        <v>39</v>
      </c>
      <c r="B50" s="103" t="s">
        <v>11</v>
      </c>
      <c r="C50" s="103"/>
      <c r="D50" s="112">
        <f t="shared" ref="D50:D80" si="33">SUM(E50:I50)</f>
        <v>0</v>
      </c>
      <c r="E50" s="112">
        <f>E55+E60+E65+E70+E80+E75+E85</f>
        <v>0</v>
      </c>
      <c r="F50" s="112">
        <f t="shared" ref="F50:I50" si="34">F55+F60+F65+F70+F80+F75+F85</f>
        <v>0</v>
      </c>
      <c r="G50" s="112">
        <f t="shared" si="34"/>
        <v>0</v>
      </c>
      <c r="H50" s="112">
        <f t="shared" si="34"/>
        <v>0</v>
      </c>
      <c r="I50" s="112">
        <f t="shared" si="34"/>
        <v>0</v>
      </c>
      <c r="J50" s="99" t="s">
        <v>10</v>
      </c>
    </row>
    <row r="51" spans="1:10" ht="83.25" customHeight="1" x14ac:dyDescent="0.2">
      <c r="A51" s="7">
        <f t="shared" si="4"/>
        <v>40</v>
      </c>
      <c r="B51" s="103" t="s">
        <v>92</v>
      </c>
      <c r="C51" s="103"/>
      <c r="D51" s="112">
        <f t="shared" si="33"/>
        <v>1250</v>
      </c>
      <c r="E51" s="112">
        <f t="shared" ref="E51:I51" si="35">E54</f>
        <v>650</v>
      </c>
      <c r="F51" s="112">
        <f t="shared" si="35"/>
        <v>0</v>
      </c>
      <c r="G51" s="113">
        <f t="shared" si="35"/>
        <v>0</v>
      </c>
      <c r="H51" s="112">
        <f t="shared" si="35"/>
        <v>0</v>
      </c>
      <c r="I51" s="112">
        <f t="shared" si="35"/>
        <v>600</v>
      </c>
      <c r="J51" s="7">
        <v>13</v>
      </c>
    </row>
    <row r="52" spans="1:10" ht="23.25" customHeight="1" x14ac:dyDescent="0.3">
      <c r="A52" s="7">
        <f t="shared" si="4"/>
        <v>41</v>
      </c>
      <c r="B52" s="8" t="s">
        <v>1</v>
      </c>
      <c r="C52" s="8"/>
      <c r="D52" s="112">
        <f t="shared" si="33"/>
        <v>0</v>
      </c>
      <c r="E52" s="112">
        <v>0</v>
      </c>
      <c r="F52" s="112">
        <v>0</v>
      </c>
      <c r="G52" s="113">
        <v>0</v>
      </c>
      <c r="H52" s="112">
        <v>0</v>
      </c>
      <c r="I52" s="112">
        <v>0</v>
      </c>
      <c r="J52" s="12" t="s">
        <v>10</v>
      </c>
    </row>
    <row r="53" spans="1:10" ht="23.25" customHeight="1" x14ac:dyDescent="0.3">
      <c r="A53" s="7">
        <f t="shared" si="4"/>
        <v>42</v>
      </c>
      <c r="B53" s="8" t="s">
        <v>2</v>
      </c>
      <c r="C53" s="8"/>
      <c r="D53" s="112">
        <f t="shared" si="33"/>
        <v>0</v>
      </c>
      <c r="E53" s="112">
        <v>0</v>
      </c>
      <c r="F53" s="112">
        <v>0</v>
      </c>
      <c r="G53" s="113">
        <v>0</v>
      </c>
      <c r="H53" s="112">
        <v>0</v>
      </c>
      <c r="I53" s="112">
        <v>0</v>
      </c>
      <c r="J53" s="12" t="s">
        <v>10</v>
      </c>
    </row>
    <row r="54" spans="1:10" ht="21" customHeight="1" x14ac:dyDescent="0.3">
      <c r="A54" s="7">
        <f t="shared" si="4"/>
        <v>43</v>
      </c>
      <c r="B54" s="8" t="s">
        <v>3</v>
      </c>
      <c r="C54" s="8"/>
      <c r="D54" s="112">
        <f t="shared" si="33"/>
        <v>1250</v>
      </c>
      <c r="E54" s="112">
        <v>650</v>
      </c>
      <c r="F54" s="112">
        <v>0</v>
      </c>
      <c r="G54" s="112">
        <v>0</v>
      </c>
      <c r="H54" s="112">
        <v>0</v>
      </c>
      <c r="I54" s="112">
        <v>600</v>
      </c>
      <c r="J54" s="12" t="s">
        <v>10</v>
      </c>
    </row>
    <row r="55" spans="1:10" ht="22.5" customHeight="1" x14ac:dyDescent="0.3">
      <c r="A55" s="7">
        <f t="shared" si="4"/>
        <v>44</v>
      </c>
      <c r="B55" s="8" t="s">
        <v>11</v>
      </c>
      <c r="C55" s="8"/>
      <c r="D55" s="112">
        <f t="shared" si="3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2" t="s">
        <v>10</v>
      </c>
    </row>
    <row r="56" spans="1:10" ht="144" customHeight="1" x14ac:dyDescent="0.2">
      <c r="A56" s="7">
        <f t="shared" si="4"/>
        <v>45</v>
      </c>
      <c r="B56" s="14" t="s">
        <v>114</v>
      </c>
      <c r="C56" s="14"/>
      <c r="D56" s="112">
        <f t="shared" si="33"/>
        <v>7300</v>
      </c>
      <c r="E56" s="113">
        <f t="shared" ref="E56:I56" si="36">E59</f>
        <v>6800</v>
      </c>
      <c r="F56" s="113">
        <f t="shared" si="36"/>
        <v>500</v>
      </c>
      <c r="G56" s="113">
        <f t="shared" si="36"/>
        <v>0</v>
      </c>
      <c r="H56" s="112">
        <f t="shared" si="36"/>
        <v>0</v>
      </c>
      <c r="I56" s="112">
        <f t="shared" si="36"/>
        <v>0</v>
      </c>
      <c r="J56" s="7">
        <v>11</v>
      </c>
    </row>
    <row r="57" spans="1:10" ht="26.25" customHeight="1" x14ac:dyDescent="0.2">
      <c r="A57" s="7">
        <f t="shared" si="4"/>
        <v>46</v>
      </c>
      <c r="B57" s="8" t="s">
        <v>1</v>
      </c>
      <c r="C57" s="8"/>
      <c r="D57" s="112">
        <f t="shared" si="33"/>
        <v>0</v>
      </c>
      <c r="E57" s="113">
        <v>0</v>
      </c>
      <c r="F57" s="113">
        <v>0</v>
      </c>
      <c r="G57" s="113">
        <v>0</v>
      </c>
      <c r="H57" s="112">
        <v>0</v>
      </c>
      <c r="I57" s="112">
        <v>0</v>
      </c>
      <c r="J57" s="99" t="s">
        <v>10</v>
      </c>
    </row>
    <row r="58" spans="1:10" ht="24" customHeight="1" x14ac:dyDescent="0.2">
      <c r="A58" s="7">
        <f t="shared" si="4"/>
        <v>47</v>
      </c>
      <c r="B58" s="8" t="s">
        <v>2</v>
      </c>
      <c r="C58" s="8"/>
      <c r="D58" s="112">
        <f t="shared" si="33"/>
        <v>0</v>
      </c>
      <c r="E58" s="113">
        <v>0</v>
      </c>
      <c r="F58" s="113">
        <v>0</v>
      </c>
      <c r="G58" s="113">
        <v>0</v>
      </c>
      <c r="H58" s="112">
        <v>0</v>
      </c>
      <c r="I58" s="112">
        <v>0</v>
      </c>
      <c r="J58" s="99" t="s">
        <v>10</v>
      </c>
    </row>
    <row r="59" spans="1:10" ht="22.5" customHeight="1" x14ac:dyDescent="0.2">
      <c r="A59" s="7">
        <f t="shared" si="4"/>
        <v>48</v>
      </c>
      <c r="B59" s="8" t="s">
        <v>3</v>
      </c>
      <c r="C59" s="8"/>
      <c r="D59" s="112">
        <f t="shared" si="33"/>
        <v>7300</v>
      </c>
      <c r="E59" s="112">
        <v>6800</v>
      </c>
      <c r="F59" s="112">
        <v>500</v>
      </c>
      <c r="G59" s="113">
        <v>0</v>
      </c>
      <c r="H59" s="112">
        <v>0</v>
      </c>
      <c r="I59" s="112">
        <v>0</v>
      </c>
      <c r="J59" s="99" t="s">
        <v>10</v>
      </c>
    </row>
    <row r="60" spans="1:10" ht="22.5" customHeight="1" x14ac:dyDescent="0.2">
      <c r="A60" s="7">
        <f t="shared" si="4"/>
        <v>49</v>
      </c>
      <c r="B60" s="8" t="s">
        <v>11</v>
      </c>
      <c r="C60" s="8"/>
      <c r="D60" s="112">
        <f t="shared" si="33"/>
        <v>0</v>
      </c>
      <c r="E60" s="112">
        <v>0</v>
      </c>
      <c r="F60" s="112">
        <v>0</v>
      </c>
      <c r="G60" s="113">
        <v>0</v>
      </c>
      <c r="H60" s="112">
        <v>0</v>
      </c>
      <c r="I60" s="112">
        <v>0</v>
      </c>
      <c r="J60" s="99" t="s">
        <v>10</v>
      </c>
    </row>
    <row r="61" spans="1:10" ht="43.5" customHeight="1" x14ac:dyDescent="0.2">
      <c r="A61" s="7">
        <f t="shared" si="4"/>
        <v>50</v>
      </c>
      <c r="B61" s="14" t="s">
        <v>60</v>
      </c>
      <c r="C61" s="14"/>
      <c r="D61" s="112">
        <f t="shared" si="33"/>
        <v>15494.4</v>
      </c>
      <c r="E61" s="112">
        <f>E64</f>
        <v>2311</v>
      </c>
      <c r="F61" s="112">
        <f>F64</f>
        <v>3662.9</v>
      </c>
      <c r="G61" s="113">
        <f>G64</f>
        <v>3152</v>
      </c>
      <c r="H61" s="112">
        <f>H64</f>
        <v>3152</v>
      </c>
      <c r="I61" s="112">
        <f>I64</f>
        <v>3216.5</v>
      </c>
      <c r="J61" s="7">
        <v>7</v>
      </c>
    </row>
    <row r="62" spans="1:10" ht="23.25" customHeight="1" x14ac:dyDescent="0.3">
      <c r="A62" s="7">
        <f t="shared" si="4"/>
        <v>51</v>
      </c>
      <c r="B62" s="8" t="s">
        <v>1</v>
      </c>
      <c r="C62" s="8"/>
      <c r="D62" s="112">
        <f t="shared" si="33"/>
        <v>0</v>
      </c>
      <c r="E62" s="112">
        <v>0</v>
      </c>
      <c r="F62" s="112">
        <v>0</v>
      </c>
      <c r="G62" s="113">
        <v>0</v>
      </c>
      <c r="H62" s="112">
        <v>0</v>
      </c>
      <c r="I62" s="112">
        <v>0</v>
      </c>
      <c r="J62" s="12" t="s">
        <v>10</v>
      </c>
    </row>
    <row r="63" spans="1:10" ht="23.25" customHeight="1" x14ac:dyDescent="0.3">
      <c r="A63" s="7">
        <f t="shared" si="4"/>
        <v>52</v>
      </c>
      <c r="B63" s="8" t="s">
        <v>2</v>
      </c>
      <c r="C63" s="8"/>
      <c r="D63" s="112">
        <f t="shared" si="33"/>
        <v>0</v>
      </c>
      <c r="E63" s="112">
        <v>0</v>
      </c>
      <c r="F63" s="112">
        <v>0</v>
      </c>
      <c r="G63" s="113">
        <v>0</v>
      </c>
      <c r="H63" s="112">
        <v>0</v>
      </c>
      <c r="I63" s="112">
        <v>0</v>
      </c>
      <c r="J63" s="12" t="s">
        <v>10</v>
      </c>
    </row>
    <row r="64" spans="1:10" ht="23.25" customHeight="1" x14ac:dyDescent="0.3">
      <c r="A64" s="7">
        <f t="shared" si="4"/>
        <v>53</v>
      </c>
      <c r="B64" s="8" t="s">
        <v>3</v>
      </c>
      <c r="C64" s="8"/>
      <c r="D64" s="112">
        <f t="shared" si="33"/>
        <v>15494.4</v>
      </c>
      <c r="E64" s="112">
        <v>2311</v>
      </c>
      <c r="F64" s="112">
        <v>3662.9</v>
      </c>
      <c r="G64" s="112">
        <v>3152</v>
      </c>
      <c r="H64" s="112">
        <v>3152</v>
      </c>
      <c r="I64" s="112">
        <v>3216.5</v>
      </c>
      <c r="J64" s="12" t="s">
        <v>10</v>
      </c>
    </row>
    <row r="65" spans="1:10" ht="23.25" customHeight="1" x14ac:dyDescent="0.3">
      <c r="A65" s="7">
        <f t="shared" si="4"/>
        <v>54</v>
      </c>
      <c r="B65" s="8" t="s">
        <v>11</v>
      </c>
      <c r="C65" s="8"/>
      <c r="D65" s="112">
        <f t="shared" si="3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2" t="s">
        <v>10</v>
      </c>
    </row>
    <row r="66" spans="1:10" ht="101.25" x14ac:dyDescent="0.2">
      <c r="A66" s="7">
        <f t="shared" si="4"/>
        <v>55</v>
      </c>
      <c r="B66" s="14" t="s">
        <v>93</v>
      </c>
      <c r="C66" s="14"/>
      <c r="D66" s="112">
        <f t="shared" si="33"/>
        <v>0</v>
      </c>
      <c r="E66" s="112">
        <f>E69</f>
        <v>0</v>
      </c>
      <c r="F66" s="112">
        <f>F69</f>
        <v>0</v>
      </c>
      <c r="G66" s="113">
        <f>G69</f>
        <v>0</v>
      </c>
      <c r="H66" s="112">
        <f>H69</f>
        <v>0</v>
      </c>
      <c r="I66" s="112">
        <f>I69</f>
        <v>0</v>
      </c>
      <c r="J66" s="7" t="s">
        <v>103</v>
      </c>
    </row>
    <row r="67" spans="1:10" ht="22.5" customHeight="1" x14ac:dyDescent="0.2">
      <c r="A67" s="7">
        <f t="shared" si="4"/>
        <v>56</v>
      </c>
      <c r="B67" s="8" t="s">
        <v>1</v>
      </c>
      <c r="C67" s="8"/>
      <c r="D67" s="112">
        <f t="shared" si="33"/>
        <v>0</v>
      </c>
      <c r="E67" s="112">
        <v>0</v>
      </c>
      <c r="F67" s="112">
        <v>0</v>
      </c>
      <c r="G67" s="113">
        <v>0</v>
      </c>
      <c r="H67" s="112">
        <v>0</v>
      </c>
      <c r="I67" s="112">
        <v>0</v>
      </c>
      <c r="J67" s="99" t="s">
        <v>10</v>
      </c>
    </row>
    <row r="68" spans="1:10" ht="24" customHeight="1" x14ac:dyDescent="0.2">
      <c r="A68" s="7">
        <f t="shared" si="4"/>
        <v>57</v>
      </c>
      <c r="B68" s="8" t="s">
        <v>2</v>
      </c>
      <c r="C68" s="8"/>
      <c r="D68" s="112">
        <f t="shared" si="33"/>
        <v>0</v>
      </c>
      <c r="E68" s="112">
        <v>0</v>
      </c>
      <c r="F68" s="112">
        <v>0</v>
      </c>
      <c r="G68" s="113">
        <v>0</v>
      </c>
      <c r="H68" s="112">
        <v>0</v>
      </c>
      <c r="I68" s="112">
        <v>0</v>
      </c>
      <c r="J68" s="99" t="s">
        <v>10</v>
      </c>
    </row>
    <row r="69" spans="1:10" ht="23.25" customHeight="1" x14ac:dyDescent="0.2">
      <c r="A69" s="7">
        <f t="shared" si="4"/>
        <v>58</v>
      </c>
      <c r="B69" s="8" t="s">
        <v>3</v>
      </c>
      <c r="C69" s="8"/>
      <c r="D69" s="112">
        <f t="shared" si="33"/>
        <v>0</v>
      </c>
      <c r="E69" s="112">
        <v>0</v>
      </c>
      <c r="F69" s="112">
        <v>0</v>
      </c>
      <c r="G69" s="113">
        <v>0</v>
      </c>
      <c r="H69" s="112">
        <v>0</v>
      </c>
      <c r="I69" s="112">
        <v>0</v>
      </c>
      <c r="J69" s="99" t="s">
        <v>10</v>
      </c>
    </row>
    <row r="70" spans="1:10" ht="24" customHeight="1" x14ac:dyDescent="0.2">
      <c r="A70" s="7">
        <f t="shared" si="4"/>
        <v>59</v>
      </c>
      <c r="B70" s="8" t="s">
        <v>11</v>
      </c>
      <c r="C70" s="8"/>
      <c r="D70" s="112">
        <f t="shared" si="33"/>
        <v>0</v>
      </c>
      <c r="E70" s="112">
        <v>0</v>
      </c>
      <c r="F70" s="112">
        <v>0</v>
      </c>
      <c r="G70" s="113">
        <v>0</v>
      </c>
      <c r="H70" s="112">
        <v>0</v>
      </c>
      <c r="I70" s="112">
        <v>0</v>
      </c>
      <c r="J70" s="99" t="s">
        <v>10</v>
      </c>
    </row>
    <row r="71" spans="1:10" ht="63" customHeight="1" x14ac:dyDescent="0.2">
      <c r="A71" s="7">
        <f t="shared" si="4"/>
        <v>60</v>
      </c>
      <c r="B71" s="128" t="s">
        <v>61</v>
      </c>
      <c r="C71" s="128"/>
      <c r="D71" s="112">
        <f t="shared" si="33"/>
        <v>0</v>
      </c>
      <c r="E71" s="112">
        <f t="shared" ref="E71:I71" si="37">E74</f>
        <v>0</v>
      </c>
      <c r="F71" s="112">
        <f t="shared" si="37"/>
        <v>0</v>
      </c>
      <c r="G71" s="113">
        <f t="shared" si="37"/>
        <v>0</v>
      </c>
      <c r="H71" s="112">
        <f t="shared" si="37"/>
        <v>0</v>
      </c>
      <c r="I71" s="112">
        <f t="shared" si="37"/>
        <v>0</v>
      </c>
      <c r="J71" s="7" t="s">
        <v>103</v>
      </c>
    </row>
    <row r="72" spans="1:10" ht="25.5" customHeight="1" x14ac:dyDescent="0.3">
      <c r="A72" s="7">
        <f t="shared" si="4"/>
        <v>61</v>
      </c>
      <c r="B72" s="8" t="s">
        <v>1</v>
      </c>
      <c r="C72" s="8"/>
      <c r="D72" s="112">
        <f t="shared" si="33"/>
        <v>0</v>
      </c>
      <c r="E72" s="112">
        <v>0</v>
      </c>
      <c r="F72" s="112">
        <v>0</v>
      </c>
      <c r="G72" s="113">
        <v>0</v>
      </c>
      <c r="H72" s="112">
        <v>0</v>
      </c>
      <c r="I72" s="112">
        <v>0</v>
      </c>
      <c r="J72" s="12" t="s">
        <v>10</v>
      </c>
    </row>
    <row r="73" spans="1:10" ht="25.5" customHeight="1" x14ac:dyDescent="0.3">
      <c r="A73" s="7">
        <f t="shared" si="4"/>
        <v>62</v>
      </c>
      <c r="B73" s="8" t="s">
        <v>2</v>
      </c>
      <c r="C73" s="8"/>
      <c r="D73" s="112">
        <f t="shared" si="33"/>
        <v>0</v>
      </c>
      <c r="E73" s="112">
        <v>0</v>
      </c>
      <c r="F73" s="112">
        <v>0</v>
      </c>
      <c r="G73" s="113">
        <v>0</v>
      </c>
      <c r="H73" s="112">
        <v>0</v>
      </c>
      <c r="I73" s="112">
        <v>0</v>
      </c>
      <c r="J73" s="12" t="s">
        <v>10</v>
      </c>
    </row>
    <row r="74" spans="1:10" ht="22.5" customHeight="1" x14ac:dyDescent="0.3">
      <c r="A74" s="7">
        <f t="shared" si="4"/>
        <v>63</v>
      </c>
      <c r="B74" s="8" t="s">
        <v>3</v>
      </c>
      <c r="C74" s="8"/>
      <c r="D74" s="112">
        <f t="shared" si="33"/>
        <v>0</v>
      </c>
      <c r="E74" s="112">
        <v>0</v>
      </c>
      <c r="F74" s="112">
        <v>0</v>
      </c>
      <c r="G74" s="113">
        <v>0</v>
      </c>
      <c r="H74" s="112">
        <v>0</v>
      </c>
      <c r="I74" s="117">
        <v>0</v>
      </c>
      <c r="J74" s="12" t="s">
        <v>10</v>
      </c>
    </row>
    <row r="75" spans="1:10" ht="22.5" customHeight="1" x14ac:dyDescent="0.3">
      <c r="A75" s="7">
        <f t="shared" si="4"/>
        <v>64</v>
      </c>
      <c r="B75" s="8" t="s">
        <v>11</v>
      </c>
      <c r="C75" s="8"/>
      <c r="D75" s="112">
        <f t="shared" si="33"/>
        <v>0</v>
      </c>
      <c r="E75" s="112">
        <v>0</v>
      </c>
      <c r="F75" s="112">
        <v>0</v>
      </c>
      <c r="G75" s="113">
        <v>0</v>
      </c>
      <c r="H75" s="112">
        <v>0</v>
      </c>
      <c r="I75" s="117">
        <v>0</v>
      </c>
      <c r="J75" s="12" t="s">
        <v>10</v>
      </c>
    </row>
    <row r="76" spans="1:10" ht="64.5" customHeight="1" x14ac:dyDescent="0.2">
      <c r="A76" s="7">
        <f t="shared" si="4"/>
        <v>65</v>
      </c>
      <c r="B76" s="14" t="s">
        <v>62</v>
      </c>
      <c r="C76" s="14"/>
      <c r="D76" s="112">
        <f t="shared" si="33"/>
        <v>1385.1</v>
      </c>
      <c r="E76" s="112">
        <f t="shared" ref="E76:I76" si="38">E79</f>
        <v>0</v>
      </c>
      <c r="F76" s="112">
        <f t="shared" si="38"/>
        <v>785.1</v>
      </c>
      <c r="G76" s="113">
        <f t="shared" si="38"/>
        <v>0</v>
      </c>
      <c r="H76" s="112">
        <f t="shared" si="38"/>
        <v>0</v>
      </c>
      <c r="I76" s="112">
        <f t="shared" si="38"/>
        <v>600</v>
      </c>
      <c r="J76" s="99">
        <v>15</v>
      </c>
    </row>
    <row r="77" spans="1:10" ht="24" customHeight="1" x14ac:dyDescent="0.3">
      <c r="A77" s="7">
        <f t="shared" si="4"/>
        <v>66</v>
      </c>
      <c r="B77" s="8" t="s">
        <v>1</v>
      </c>
      <c r="C77" s="8"/>
      <c r="D77" s="112">
        <f t="shared" si="33"/>
        <v>0</v>
      </c>
      <c r="E77" s="112">
        <v>0</v>
      </c>
      <c r="F77" s="111">
        <v>0</v>
      </c>
      <c r="G77" s="113">
        <v>0</v>
      </c>
      <c r="H77" s="112">
        <v>0</v>
      </c>
      <c r="I77" s="112">
        <v>0</v>
      </c>
      <c r="J77" s="12" t="s">
        <v>23</v>
      </c>
    </row>
    <row r="78" spans="1:10" ht="24" customHeight="1" x14ac:dyDescent="0.3">
      <c r="A78" s="7">
        <f t="shared" si="4"/>
        <v>67</v>
      </c>
      <c r="B78" s="8" t="s">
        <v>2</v>
      </c>
      <c r="C78" s="8"/>
      <c r="D78" s="112">
        <f t="shared" si="33"/>
        <v>0</v>
      </c>
      <c r="E78" s="112">
        <v>0</v>
      </c>
      <c r="F78" s="111">
        <v>0</v>
      </c>
      <c r="G78" s="113">
        <v>0</v>
      </c>
      <c r="H78" s="112">
        <v>0</v>
      </c>
      <c r="I78" s="112">
        <v>0</v>
      </c>
      <c r="J78" s="12" t="s">
        <v>23</v>
      </c>
    </row>
    <row r="79" spans="1:10" ht="23.25" customHeight="1" x14ac:dyDescent="0.3">
      <c r="A79" s="7">
        <f t="shared" si="4"/>
        <v>68</v>
      </c>
      <c r="B79" s="8" t="s">
        <v>3</v>
      </c>
      <c r="C79" s="8"/>
      <c r="D79" s="112">
        <f t="shared" si="33"/>
        <v>1385.1</v>
      </c>
      <c r="E79" s="112">
        <v>0</v>
      </c>
      <c r="F79" s="111">
        <v>785.1</v>
      </c>
      <c r="G79" s="113">
        <v>0</v>
      </c>
      <c r="H79" s="112">
        <v>0</v>
      </c>
      <c r="I79" s="112">
        <v>600</v>
      </c>
      <c r="J79" s="12" t="s">
        <v>23</v>
      </c>
    </row>
    <row r="80" spans="1:10" ht="23.25" customHeight="1" x14ac:dyDescent="0.3">
      <c r="A80" s="7">
        <f t="shared" si="4"/>
        <v>69</v>
      </c>
      <c r="B80" s="8" t="s">
        <v>11</v>
      </c>
      <c r="C80" s="8"/>
      <c r="D80" s="112">
        <f t="shared" si="33"/>
        <v>0</v>
      </c>
      <c r="E80" s="112">
        <v>0</v>
      </c>
      <c r="F80" s="111">
        <v>0</v>
      </c>
      <c r="G80" s="113">
        <v>0</v>
      </c>
      <c r="H80" s="112">
        <v>0</v>
      </c>
      <c r="I80" s="112">
        <v>0</v>
      </c>
      <c r="J80" s="12" t="s">
        <v>23</v>
      </c>
    </row>
    <row r="81" spans="1:13" ht="105.75" customHeight="1" x14ac:dyDescent="0.2">
      <c r="A81" s="7">
        <f t="shared" si="4"/>
        <v>70</v>
      </c>
      <c r="B81" s="8" t="s">
        <v>65</v>
      </c>
      <c r="C81" s="8"/>
      <c r="D81" s="112">
        <f>SUM(E81:I81)</f>
        <v>14574</v>
      </c>
      <c r="E81" s="112">
        <f>E83+E84</f>
        <v>0</v>
      </c>
      <c r="F81" s="112">
        <f t="shared" ref="F81:H81" si="39">F83+F84</f>
        <v>0</v>
      </c>
      <c r="G81" s="113">
        <f t="shared" si="39"/>
        <v>0</v>
      </c>
      <c r="H81" s="113">
        <f t="shared" si="39"/>
        <v>0</v>
      </c>
      <c r="I81" s="117">
        <f>I83+I84</f>
        <v>14574</v>
      </c>
      <c r="J81" s="99" t="s">
        <v>18</v>
      </c>
    </row>
    <row r="82" spans="1:13" ht="25.5" customHeight="1" x14ac:dyDescent="0.3">
      <c r="A82" s="7">
        <f t="shared" si="4"/>
        <v>71</v>
      </c>
      <c r="B82" s="8" t="s">
        <v>1</v>
      </c>
      <c r="C82" s="8"/>
      <c r="D82" s="112">
        <f>SUM(E82:I82)</f>
        <v>0</v>
      </c>
      <c r="E82" s="112">
        <v>0</v>
      </c>
      <c r="F82" s="111">
        <v>0</v>
      </c>
      <c r="G82" s="113">
        <v>0</v>
      </c>
      <c r="H82" s="117">
        <v>0</v>
      </c>
      <c r="I82" s="117">
        <v>0</v>
      </c>
      <c r="J82" s="12" t="s">
        <v>23</v>
      </c>
    </row>
    <row r="83" spans="1:13" ht="22.5" customHeight="1" x14ac:dyDescent="0.3">
      <c r="A83" s="7">
        <f t="shared" si="4"/>
        <v>72</v>
      </c>
      <c r="B83" s="8" t="s">
        <v>2</v>
      </c>
      <c r="C83" s="8"/>
      <c r="D83" s="112">
        <f t="shared" ref="D83:D85" si="40">SUM(E83:I83)</f>
        <v>13845.3</v>
      </c>
      <c r="E83" s="112">
        <v>0</v>
      </c>
      <c r="F83" s="111">
        <v>0</v>
      </c>
      <c r="G83" s="117">
        <v>0</v>
      </c>
      <c r="H83" s="117">
        <v>0</v>
      </c>
      <c r="I83" s="117">
        <v>13845.3</v>
      </c>
      <c r="J83" s="12" t="s">
        <v>23</v>
      </c>
    </row>
    <row r="84" spans="1:13" ht="22.5" customHeight="1" x14ac:dyDescent="0.3">
      <c r="A84" s="7">
        <f t="shared" si="4"/>
        <v>73</v>
      </c>
      <c r="B84" s="8" t="s">
        <v>3</v>
      </c>
      <c r="C84" s="8"/>
      <c r="D84" s="112">
        <f t="shared" si="40"/>
        <v>728.7</v>
      </c>
      <c r="E84" s="112">
        <v>0</v>
      </c>
      <c r="F84" s="111">
        <v>0</v>
      </c>
      <c r="G84" s="117">
        <v>0</v>
      </c>
      <c r="H84" s="117">
        <v>0</v>
      </c>
      <c r="I84" s="117">
        <v>728.7</v>
      </c>
      <c r="J84" s="12" t="s">
        <v>23</v>
      </c>
    </row>
    <row r="85" spans="1:13" ht="22.5" customHeight="1" x14ac:dyDescent="0.3">
      <c r="A85" s="7">
        <f t="shared" si="4"/>
        <v>74</v>
      </c>
      <c r="B85" s="8" t="s">
        <v>11</v>
      </c>
      <c r="C85" s="8"/>
      <c r="D85" s="112">
        <f t="shared" si="40"/>
        <v>0</v>
      </c>
      <c r="E85" s="112">
        <v>0</v>
      </c>
      <c r="F85" s="112">
        <v>0</v>
      </c>
      <c r="G85" s="117">
        <v>0</v>
      </c>
      <c r="H85" s="117">
        <v>0</v>
      </c>
      <c r="I85" s="117">
        <v>0</v>
      </c>
      <c r="J85" s="12" t="s">
        <v>23</v>
      </c>
    </row>
    <row r="86" spans="1:13" ht="26.25" customHeight="1" x14ac:dyDescent="0.2">
      <c r="A86" s="7">
        <f t="shared" si="4"/>
        <v>75</v>
      </c>
      <c r="B86" s="209" t="s">
        <v>17</v>
      </c>
      <c r="C86" s="210"/>
      <c r="D86" s="211"/>
      <c r="E86" s="211"/>
      <c r="F86" s="211"/>
      <c r="G86" s="211"/>
      <c r="H86" s="211"/>
      <c r="I86" s="211"/>
      <c r="J86" s="212"/>
    </row>
    <row r="87" spans="1:13" ht="26.25" customHeight="1" x14ac:dyDescent="0.3">
      <c r="A87" s="7">
        <f t="shared" si="4"/>
        <v>76</v>
      </c>
      <c r="B87" s="102" t="s">
        <v>8</v>
      </c>
      <c r="C87" s="102"/>
      <c r="D87" s="112">
        <f t="shared" ref="D87:H87" si="41">D89+D90</f>
        <v>108756.59999999999</v>
      </c>
      <c r="E87" s="112">
        <f t="shared" si="41"/>
        <v>7699.8000000000011</v>
      </c>
      <c r="F87" s="112">
        <f t="shared" si="41"/>
        <v>68037.899999999994</v>
      </c>
      <c r="G87" s="113">
        <f t="shared" si="41"/>
        <v>0</v>
      </c>
      <c r="H87" s="112">
        <f t="shared" si="41"/>
        <v>0</v>
      </c>
      <c r="I87" s="112">
        <f t="shared" ref="I87" si="42">I89+I90</f>
        <v>33018.9</v>
      </c>
      <c r="J87" s="16" t="s">
        <v>10</v>
      </c>
      <c r="M87" s="23">
        <f>F87-61176.7</f>
        <v>6861.1999999999971</v>
      </c>
    </row>
    <row r="88" spans="1:13" ht="21.75" customHeight="1" x14ac:dyDescent="0.3">
      <c r="A88" s="7">
        <f t="shared" si="4"/>
        <v>77</v>
      </c>
      <c r="B88" s="8" t="s">
        <v>1</v>
      </c>
      <c r="C88" s="8"/>
      <c r="D88" s="112">
        <f t="shared" ref="D88:D91" si="43">SUM(E88:I88)</f>
        <v>0</v>
      </c>
      <c r="E88" s="112">
        <f>E94+E106</f>
        <v>0</v>
      </c>
      <c r="F88" s="112">
        <f t="shared" ref="F88:I88" si="44">F94+F106</f>
        <v>0</v>
      </c>
      <c r="G88" s="112">
        <f t="shared" si="44"/>
        <v>0</v>
      </c>
      <c r="H88" s="112">
        <f t="shared" si="44"/>
        <v>0</v>
      </c>
      <c r="I88" s="112">
        <f t="shared" si="44"/>
        <v>0</v>
      </c>
      <c r="J88" s="16" t="s">
        <v>10</v>
      </c>
      <c r="M88" s="23"/>
    </row>
    <row r="89" spans="1:13" ht="22.5" customHeight="1" x14ac:dyDescent="0.3">
      <c r="A89" s="7">
        <f t="shared" si="4"/>
        <v>78</v>
      </c>
      <c r="B89" s="8" t="s">
        <v>2</v>
      </c>
      <c r="C89" s="8"/>
      <c r="D89" s="112">
        <f t="shared" si="43"/>
        <v>29468</v>
      </c>
      <c r="E89" s="112">
        <f t="shared" ref="E89:I89" si="45">E95+E107</f>
        <v>0</v>
      </c>
      <c r="F89" s="112">
        <f t="shared" si="45"/>
        <v>0</v>
      </c>
      <c r="G89" s="112">
        <f t="shared" si="45"/>
        <v>0</v>
      </c>
      <c r="H89" s="112">
        <f t="shared" si="45"/>
        <v>0</v>
      </c>
      <c r="I89" s="112">
        <f t="shared" si="45"/>
        <v>29468</v>
      </c>
      <c r="J89" s="16" t="s">
        <v>10</v>
      </c>
    </row>
    <row r="90" spans="1:13" ht="24" customHeight="1" x14ac:dyDescent="0.3">
      <c r="A90" s="7">
        <f t="shared" si="4"/>
        <v>79</v>
      </c>
      <c r="B90" s="8" t="s">
        <v>3</v>
      </c>
      <c r="C90" s="8"/>
      <c r="D90" s="112">
        <f>SUM(E90:I90)</f>
        <v>79288.599999999991</v>
      </c>
      <c r="E90" s="112">
        <f>E96+E108</f>
        <v>7699.8000000000011</v>
      </c>
      <c r="F90" s="112">
        <f t="shared" ref="F90:I90" si="46">F96+F108</f>
        <v>68037.899999999994</v>
      </c>
      <c r="G90" s="112">
        <f t="shared" si="46"/>
        <v>0</v>
      </c>
      <c r="H90" s="112">
        <f t="shared" si="46"/>
        <v>0</v>
      </c>
      <c r="I90" s="112">
        <f t="shared" si="46"/>
        <v>3550.9</v>
      </c>
      <c r="J90" s="16" t="s">
        <v>10</v>
      </c>
    </row>
    <row r="91" spans="1:13" ht="24" customHeight="1" x14ac:dyDescent="0.3">
      <c r="A91" s="7">
        <f t="shared" si="4"/>
        <v>80</v>
      </c>
      <c r="B91" s="8" t="s">
        <v>11</v>
      </c>
      <c r="C91" s="8"/>
      <c r="D91" s="112">
        <f t="shared" si="43"/>
        <v>0</v>
      </c>
      <c r="E91" s="112">
        <f>E97+E109</f>
        <v>0</v>
      </c>
      <c r="F91" s="112">
        <f t="shared" ref="F91:I91" si="47">F97+F109</f>
        <v>0</v>
      </c>
      <c r="G91" s="112">
        <f t="shared" si="47"/>
        <v>0</v>
      </c>
      <c r="H91" s="112">
        <f t="shared" si="47"/>
        <v>0</v>
      </c>
      <c r="I91" s="112">
        <f t="shared" si="47"/>
        <v>0</v>
      </c>
      <c r="J91" s="16" t="s">
        <v>10</v>
      </c>
    </row>
    <row r="92" spans="1:13" ht="20.25" x14ac:dyDescent="0.3">
      <c r="A92" s="7">
        <f t="shared" si="4"/>
        <v>81</v>
      </c>
      <c r="B92" s="216" t="s">
        <v>7</v>
      </c>
      <c r="C92" s="217"/>
      <c r="D92" s="217"/>
      <c r="E92" s="217"/>
      <c r="F92" s="217"/>
      <c r="G92" s="217"/>
      <c r="H92" s="217"/>
      <c r="I92" s="217"/>
      <c r="J92" s="218"/>
    </row>
    <row r="93" spans="1:13" ht="43.5" customHeight="1" x14ac:dyDescent="0.2">
      <c r="A93" s="7">
        <f t="shared" si="4"/>
        <v>82</v>
      </c>
      <c r="B93" s="14" t="s">
        <v>12</v>
      </c>
      <c r="C93" s="14"/>
      <c r="D93" s="112">
        <f>SUM(E93:I93)</f>
        <v>102350.5</v>
      </c>
      <c r="E93" s="112">
        <f>E94+E95+E96+E97</f>
        <v>5543.7000000000007</v>
      </c>
      <c r="F93" s="112">
        <f t="shared" ref="F93:I93" si="48">F94+F95+F96+F97</f>
        <v>65787.899999999994</v>
      </c>
      <c r="G93" s="112">
        <f t="shared" si="48"/>
        <v>0</v>
      </c>
      <c r="H93" s="112">
        <f t="shared" si="48"/>
        <v>0</v>
      </c>
      <c r="I93" s="112">
        <f t="shared" si="48"/>
        <v>31018.9</v>
      </c>
      <c r="J93" s="99" t="s">
        <v>105</v>
      </c>
    </row>
    <row r="94" spans="1:13" ht="25.5" customHeight="1" x14ac:dyDescent="0.2">
      <c r="A94" s="7">
        <f t="shared" si="4"/>
        <v>83</v>
      </c>
      <c r="B94" s="8" t="s">
        <v>1</v>
      </c>
      <c r="C94" s="8"/>
      <c r="D94" s="112">
        <f>SUM(E94:I94)</f>
        <v>0</v>
      </c>
      <c r="E94" s="112">
        <f>'Приложение 3'!I72</f>
        <v>0</v>
      </c>
      <c r="F94" s="112">
        <f>'Приложение 3'!J72</f>
        <v>0</v>
      </c>
      <c r="G94" s="112">
        <f>'Приложение 3'!K72</f>
        <v>0</v>
      </c>
      <c r="H94" s="112">
        <f>'Приложение 3'!L72</f>
        <v>0</v>
      </c>
      <c r="I94" s="112">
        <f>'Приложение 3'!M72</f>
        <v>0</v>
      </c>
      <c r="J94" s="99" t="s">
        <v>10</v>
      </c>
    </row>
    <row r="95" spans="1:13" ht="23.25" customHeight="1" x14ac:dyDescent="0.2">
      <c r="A95" s="7">
        <f t="shared" si="4"/>
        <v>84</v>
      </c>
      <c r="B95" s="8" t="s">
        <v>2</v>
      </c>
      <c r="C95" s="8"/>
      <c r="D95" s="112">
        <f>SUM(E95:I95)</f>
        <v>29468</v>
      </c>
      <c r="E95" s="112">
        <f>'Приложение 3'!I73</f>
        <v>0</v>
      </c>
      <c r="F95" s="112">
        <f>'Приложение 3'!J73</f>
        <v>0</v>
      </c>
      <c r="G95" s="112">
        <f>'Приложение 3'!K73</f>
        <v>0</v>
      </c>
      <c r="H95" s="112">
        <f>'Приложение 3'!L73</f>
        <v>0</v>
      </c>
      <c r="I95" s="112">
        <f>'Приложение 3'!M73</f>
        <v>29468</v>
      </c>
      <c r="J95" s="99" t="s">
        <v>10</v>
      </c>
    </row>
    <row r="96" spans="1:13" ht="24" customHeight="1" x14ac:dyDescent="0.2">
      <c r="A96" s="7">
        <f t="shared" si="4"/>
        <v>85</v>
      </c>
      <c r="B96" s="8" t="s">
        <v>3</v>
      </c>
      <c r="C96" s="8"/>
      <c r="D96" s="112">
        <f>SUM(E96:I96)</f>
        <v>72882.499999999985</v>
      </c>
      <c r="E96" s="112">
        <f>'Приложение 3'!I74</f>
        <v>5543.7000000000007</v>
      </c>
      <c r="F96" s="112">
        <f>'Приложение 3'!J74</f>
        <v>65787.899999999994</v>
      </c>
      <c r="G96" s="112">
        <f>'Приложение 3'!K74</f>
        <v>0</v>
      </c>
      <c r="H96" s="112">
        <f>'Приложение 3'!L74</f>
        <v>0</v>
      </c>
      <c r="I96" s="112">
        <f>'Приложение 3'!M74</f>
        <v>1550.9</v>
      </c>
      <c r="J96" s="99" t="s">
        <v>10</v>
      </c>
    </row>
    <row r="97" spans="1:10" ht="24" customHeight="1" x14ac:dyDescent="0.2">
      <c r="A97" s="7">
        <f t="shared" si="4"/>
        <v>86</v>
      </c>
      <c r="B97" s="8" t="s">
        <v>11</v>
      </c>
      <c r="C97" s="8"/>
      <c r="D97" s="112">
        <f>SUM(E97:I97)</f>
        <v>0</v>
      </c>
      <c r="E97" s="112">
        <f>'Приложение 3'!I75</f>
        <v>0</v>
      </c>
      <c r="F97" s="112">
        <f>'Приложение 3'!J75</f>
        <v>0</v>
      </c>
      <c r="G97" s="112">
        <f>'Приложение 3'!K75</f>
        <v>0</v>
      </c>
      <c r="H97" s="112">
        <f>'Приложение 3'!L75</f>
        <v>0</v>
      </c>
      <c r="I97" s="112">
        <f>'Приложение 3'!M75</f>
        <v>0</v>
      </c>
      <c r="J97" s="99" t="s">
        <v>10</v>
      </c>
    </row>
    <row r="98" spans="1:10" ht="24" customHeight="1" x14ac:dyDescent="0.25">
      <c r="A98" s="131">
        <f t="shared" si="4"/>
        <v>87</v>
      </c>
      <c r="B98" s="226" t="s">
        <v>111</v>
      </c>
      <c r="C98" s="229"/>
      <c r="D98" s="229"/>
      <c r="E98" s="229"/>
      <c r="F98" s="229"/>
      <c r="G98" s="229"/>
      <c r="H98" s="229"/>
      <c r="I98" s="229"/>
      <c r="J98" s="230"/>
    </row>
    <row r="99" spans="1:10" ht="64.5" customHeight="1" x14ac:dyDescent="0.2">
      <c r="A99" s="131">
        <f t="shared" si="4"/>
        <v>88</v>
      </c>
      <c r="B99" s="135" t="s">
        <v>112</v>
      </c>
      <c r="C99" s="8"/>
      <c r="D99" s="111">
        <f>SUM(E99:I99)</f>
        <v>102350.5</v>
      </c>
      <c r="E99" s="112">
        <f>E100+E101+E102+E103</f>
        <v>5543.7000000000007</v>
      </c>
      <c r="F99" s="112">
        <f t="shared" ref="F99:I99" si="49">F100+F101+F102+F103</f>
        <v>65787.899999999994</v>
      </c>
      <c r="G99" s="112">
        <f t="shared" si="49"/>
        <v>0</v>
      </c>
      <c r="H99" s="112">
        <f t="shared" si="49"/>
        <v>0</v>
      </c>
      <c r="I99" s="112">
        <f t="shared" si="49"/>
        <v>31018.9</v>
      </c>
      <c r="J99" s="133" t="s">
        <v>105</v>
      </c>
    </row>
    <row r="100" spans="1:10" ht="24" customHeight="1" x14ac:dyDescent="0.2">
      <c r="A100" s="131">
        <f t="shared" si="4"/>
        <v>89</v>
      </c>
      <c r="B100" s="134" t="s">
        <v>1</v>
      </c>
      <c r="C100" s="8"/>
      <c r="D100" s="111">
        <f t="shared" ref="D100:D103" si="50">SUM(E100:I100)</f>
        <v>0</v>
      </c>
      <c r="E100" s="112">
        <f>E94</f>
        <v>0</v>
      </c>
      <c r="F100" s="112">
        <f t="shared" ref="F100:I100" si="51">F94</f>
        <v>0</v>
      </c>
      <c r="G100" s="112">
        <f t="shared" si="51"/>
        <v>0</v>
      </c>
      <c r="H100" s="112">
        <f t="shared" si="51"/>
        <v>0</v>
      </c>
      <c r="I100" s="112">
        <f t="shared" si="51"/>
        <v>0</v>
      </c>
      <c r="J100" s="133" t="s">
        <v>10</v>
      </c>
    </row>
    <row r="101" spans="1:10" ht="23.25" customHeight="1" x14ac:dyDescent="0.2">
      <c r="A101" s="131">
        <f t="shared" si="4"/>
        <v>90</v>
      </c>
      <c r="B101" s="134" t="s">
        <v>2</v>
      </c>
      <c r="C101" s="8"/>
      <c r="D101" s="111">
        <f t="shared" si="50"/>
        <v>29468</v>
      </c>
      <c r="E101" s="112">
        <f t="shared" ref="E101:I101" si="52">E95</f>
        <v>0</v>
      </c>
      <c r="F101" s="112">
        <f t="shared" si="52"/>
        <v>0</v>
      </c>
      <c r="G101" s="112">
        <f t="shared" si="52"/>
        <v>0</v>
      </c>
      <c r="H101" s="112">
        <f t="shared" si="52"/>
        <v>0</v>
      </c>
      <c r="I101" s="112">
        <f t="shared" si="52"/>
        <v>29468</v>
      </c>
      <c r="J101" s="133" t="s">
        <v>10</v>
      </c>
    </row>
    <row r="102" spans="1:10" ht="23.25" customHeight="1" x14ac:dyDescent="0.2">
      <c r="A102" s="131">
        <f t="shared" si="4"/>
        <v>91</v>
      </c>
      <c r="B102" s="134" t="s">
        <v>3</v>
      </c>
      <c r="C102" s="8"/>
      <c r="D102" s="111">
        <f t="shared" si="50"/>
        <v>72882.499999999985</v>
      </c>
      <c r="E102" s="112">
        <f t="shared" ref="E102:I102" si="53">E96</f>
        <v>5543.7000000000007</v>
      </c>
      <c r="F102" s="112">
        <f t="shared" si="53"/>
        <v>65787.899999999994</v>
      </c>
      <c r="G102" s="112">
        <f t="shared" si="53"/>
        <v>0</v>
      </c>
      <c r="H102" s="112">
        <f t="shared" si="53"/>
        <v>0</v>
      </c>
      <c r="I102" s="112">
        <f t="shared" si="53"/>
        <v>1550.9</v>
      </c>
      <c r="J102" s="133" t="s">
        <v>10</v>
      </c>
    </row>
    <row r="103" spans="1:10" ht="24" customHeight="1" x14ac:dyDescent="0.2">
      <c r="A103" s="131">
        <f t="shared" si="4"/>
        <v>92</v>
      </c>
      <c r="B103" s="134" t="s">
        <v>11</v>
      </c>
      <c r="C103" s="8"/>
      <c r="D103" s="111">
        <f t="shared" si="50"/>
        <v>0</v>
      </c>
      <c r="E103" s="112">
        <f t="shared" ref="E103:I103" si="54">E97</f>
        <v>0</v>
      </c>
      <c r="F103" s="112">
        <f t="shared" si="54"/>
        <v>0</v>
      </c>
      <c r="G103" s="112">
        <f t="shared" si="54"/>
        <v>0</v>
      </c>
      <c r="H103" s="112">
        <f t="shared" si="54"/>
        <v>0</v>
      </c>
      <c r="I103" s="112">
        <f t="shared" si="54"/>
        <v>0</v>
      </c>
      <c r="J103" s="133" t="s">
        <v>10</v>
      </c>
    </row>
    <row r="104" spans="1:10" ht="20.25" x14ac:dyDescent="0.3">
      <c r="A104" s="131">
        <f t="shared" si="4"/>
        <v>93</v>
      </c>
      <c r="B104" s="219" t="s">
        <v>19</v>
      </c>
      <c r="C104" s="220"/>
      <c r="D104" s="220"/>
      <c r="E104" s="220"/>
      <c r="F104" s="220"/>
      <c r="G104" s="220"/>
      <c r="H104" s="220"/>
      <c r="I104" s="220"/>
      <c r="J104" s="221"/>
    </row>
    <row r="105" spans="1:10" ht="40.5" customHeight="1" x14ac:dyDescent="0.2">
      <c r="A105" s="7">
        <f t="shared" si="4"/>
        <v>94</v>
      </c>
      <c r="B105" s="15" t="s">
        <v>6</v>
      </c>
      <c r="C105" s="15"/>
      <c r="D105" s="17">
        <f>SUM(E105:I105)</f>
        <v>6406.1</v>
      </c>
      <c r="E105" s="17">
        <f t="shared" ref="E105:I105" si="55">E108</f>
        <v>2156.1</v>
      </c>
      <c r="F105" s="17">
        <f t="shared" si="55"/>
        <v>2250</v>
      </c>
      <c r="G105" s="73">
        <f t="shared" si="55"/>
        <v>0</v>
      </c>
      <c r="H105" s="17">
        <f t="shared" si="55"/>
        <v>0</v>
      </c>
      <c r="I105" s="17">
        <f t="shared" si="55"/>
        <v>2000</v>
      </c>
      <c r="J105" s="99" t="s">
        <v>10</v>
      </c>
    </row>
    <row r="106" spans="1:10" ht="21" customHeight="1" x14ac:dyDescent="0.2">
      <c r="A106" s="7">
        <f t="shared" si="4"/>
        <v>95</v>
      </c>
      <c r="B106" s="8" t="s">
        <v>1</v>
      </c>
      <c r="C106" s="8"/>
      <c r="D106" s="17">
        <f t="shared" ref="D106:D109" si="56">SUM(E106:I106)</f>
        <v>0</v>
      </c>
      <c r="E106" s="17">
        <f>E111+E116</f>
        <v>0</v>
      </c>
      <c r="F106" s="17">
        <f t="shared" ref="F106:I106" si="57">F111+F116</f>
        <v>0</v>
      </c>
      <c r="G106" s="17">
        <f t="shared" si="57"/>
        <v>0</v>
      </c>
      <c r="H106" s="17">
        <f t="shared" si="57"/>
        <v>0</v>
      </c>
      <c r="I106" s="17">
        <f t="shared" si="57"/>
        <v>0</v>
      </c>
      <c r="J106" s="99" t="s">
        <v>10</v>
      </c>
    </row>
    <row r="107" spans="1:10" ht="21" customHeight="1" x14ac:dyDescent="0.2">
      <c r="A107" s="7">
        <f t="shared" si="4"/>
        <v>96</v>
      </c>
      <c r="B107" s="8" t="s">
        <v>2</v>
      </c>
      <c r="C107" s="8"/>
      <c r="D107" s="17">
        <f t="shared" si="56"/>
        <v>0</v>
      </c>
      <c r="E107" s="17">
        <f t="shared" ref="E107:I107" si="58">E112+E117</f>
        <v>0</v>
      </c>
      <c r="F107" s="17">
        <f t="shared" si="58"/>
        <v>0</v>
      </c>
      <c r="G107" s="17">
        <f t="shared" si="58"/>
        <v>0</v>
      </c>
      <c r="H107" s="17">
        <f t="shared" si="58"/>
        <v>0</v>
      </c>
      <c r="I107" s="17">
        <f t="shared" si="58"/>
        <v>0</v>
      </c>
      <c r="J107" s="99" t="s">
        <v>10</v>
      </c>
    </row>
    <row r="108" spans="1:10" ht="23.25" customHeight="1" x14ac:dyDescent="0.2">
      <c r="A108" s="7">
        <f t="shared" si="4"/>
        <v>97</v>
      </c>
      <c r="B108" s="8" t="s">
        <v>3</v>
      </c>
      <c r="C108" s="8"/>
      <c r="D108" s="17">
        <f t="shared" si="56"/>
        <v>6406.1</v>
      </c>
      <c r="E108" s="17">
        <f t="shared" ref="E108:I108" si="59">E113+E118</f>
        <v>2156.1</v>
      </c>
      <c r="F108" s="17">
        <f t="shared" si="59"/>
        <v>2250</v>
      </c>
      <c r="G108" s="17">
        <f t="shared" si="59"/>
        <v>0</v>
      </c>
      <c r="H108" s="17">
        <f t="shared" si="59"/>
        <v>0</v>
      </c>
      <c r="I108" s="17">
        <f t="shared" si="59"/>
        <v>2000</v>
      </c>
      <c r="J108" s="99" t="s">
        <v>10</v>
      </c>
    </row>
    <row r="109" spans="1:10" ht="23.25" customHeight="1" x14ac:dyDescent="0.2">
      <c r="A109" s="7">
        <f t="shared" si="4"/>
        <v>98</v>
      </c>
      <c r="B109" s="8" t="s">
        <v>11</v>
      </c>
      <c r="C109" s="8"/>
      <c r="D109" s="17">
        <f t="shared" si="56"/>
        <v>0</v>
      </c>
      <c r="E109" s="17">
        <f t="shared" ref="E109:I109" si="60">E114+E119</f>
        <v>0</v>
      </c>
      <c r="F109" s="17">
        <f t="shared" si="60"/>
        <v>0</v>
      </c>
      <c r="G109" s="17">
        <f t="shared" si="60"/>
        <v>0</v>
      </c>
      <c r="H109" s="17">
        <f t="shared" si="60"/>
        <v>0</v>
      </c>
      <c r="I109" s="17">
        <f t="shared" si="60"/>
        <v>0</v>
      </c>
      <c r="J109" s="99" t="s">
        <v>10</v>
      </c>
    </row>
    <row r="110" spans="1:10" ht="123.75" customHeight="1" x14ac:dyDescent="0.2">
      <c r="A110" s="7">
        <f t="shared" si="4"/>
        <v>99</v>
      </c>
      <c r="B110" s="14" t="s">
        <v>94</v>
      </c>
      <c r="C110" s="14"/>
      <c r="D110" s="17">
        <f>SUM(E110:I110)</f>
        <v>4906.1000000000004</v>
      </c>
      <c r="E110" s="18">
        <f>SUM(E111:E114)</f>
        <v>1656.1</v>
      </c>
      <c r="F110" s="18">
        <f>SUM(F111:F114)</f>
        <v>1250</v>
      </c>
      <c r="G110" s="18">
        <f>SUM(G111:G114)</f>
        <v>0</v>
      </c>
      <c r="H110" s="18">
        <f>SUM(H111:H114)</f>
        <v>0</v>
      </c>
      <c r="I110" s="18">
        <f>SUM(I111:I114)</f>
        <v>2000</v>
      </c>
      <c r="J110" s="129" t="s">
        <v>104</v>
      </c>
    </row>
    <row r="111" spans="1:10" ht="24.75" customHeight="1" x14ac:dyDescent="0.2">
      <c r="A111" s="7">
        <f>A110+1</f>
        <v>100</v>
      </c>
      <c r="B111" s="8" t="s">
        <v>1</v>
      </c>
      <c r="C111" s="8"/>
      <c r="D111" s="17">
        <f t="shared" ref="D111:D112" si="61">SUM(E111:I111)</f>
        <v>0</v>
      </c>
      <c r="E111" s="18">
        <v>0</v>
      </c>
      <c r="F111" s="18">
        <v>0</v>
      </c>
      <c r="G111" s="73">
        <v>0</v>
      </c>
      <c r="H111" s="18">
        <v>0</v>
      </c>
      <c r="I111" s="18">
        <v>0</v>
      </c>
      <c r="J111" s="99" t="s">
        <v>10</v>
      </c>
    </row>
    <row r="112" spans="1:10" ht="24.75" customHeight="1" x14ac:dyDescent="0.2">
      <c r="A112" s="7">
        <f t="shared" si="4"/>
        <v>101</v>
      </c>
      <c r="B112" s="8" t="s">
        <v>2</v>
      </c>
      <c r="C112" s="8"/>
      <c r="D112" s="17">
        <f t="shared" si="61"/>
        <v>0</v>
      </c>
      <c r="E112" s="18">
        <v>0</v>
      </c>
      <c r="F112" s="18">
        <v>0</v>
      </c>
      <c r="G112" s="73">
        <v>0</v>
      </c>
      <c r="H112" s="18">
        <v>0</v>
      </c>
      <c r="I112" s="18">
        <v>0</v>
      </c>
      <c r="J112" s="99" t="s">
        <v>10</v>
      </c>
    </row>
    <row r="113" spans="1:10" ht="22.5" customHeight="1" x14ac:dyDescent="0.2">
      <c r="A113" s="7">
        <f>A112+1</f>
        <v>102</v>
      </c>
      <c r="B113" s="8" t="s">
        <v>3</v>
      </c>
      <c r="C113" s="8"/>
      <c r="D113" s="17">
        <f>SUM(E113:I113)</f>
        <v>4906.1000000000004</v>
      </c>
      <c r="E113" s="73">
        <v>1656.1</v>
      </c>
      <c r="F113" s="17">
        <v>1250</v>
      </c>
      <c r="G113" s="17">
        <v>0</v>
      </c>
      <c r="H113" s="17">
        <v>0</v>
      </c>
      <c r="I113" s="17">
        <v>2000</v>
      </c>
      <c r="J113" s="99" t="s">
        <v>10</v>
      </c>
    </row>
    <row r="114" spans="1:10" ht="22.5" customHeight="1" x14ac:dyDescent="0.2">
      <c r="A114" s="139">
        <f t="shared" ref="A114:A119" si="62">A113+1</f>
        <v>103</v>
      </c>
      <c r="B114" s="8" t="s">
        <v>11</v>
      </c>
      <c r="C114" s="8"/>
      <c r="D114" s="17">
        <f>SUM(E114:I114)</f>
        <v>0</v>
      </c>
      <c r="E114" s="18">
        <v>0</v>
      </c>
      <c r="F114" s="17">
        <v>0</v>
      </c>
      <c r="G114" s="17">
        <v>0</v>
      </c>
      <c r="H114" s="17">
        <v>0</v>
      </c>
      <c r="I114" s="17">
        <v>0</v>
      </c>
      <c r="J114" s="99" t="s">
        <v>10</v>
      </c>
    </row>
    <row r="115" spans="1:10" ht="84.75" customHeight="1" x14ac:dyDescent="0.2">
      <c r="A115" s="139">
        <f t="shared" si="62"/>
        <v>104</v>
      </c>
      <c r="B115" s="8" t="s">
        <v>123</v>
      </c>
      <c r="C115" s="8"/>
      <c r="D115" s="17">
        <f>SUM(E115:I115)</f>
        <v>1500</v>
      </c>
      <c r="E115" s="18">
        <f t="shared" ref="E115:I115" si="63">SUM(E116:E119)</f>
        <v>500</v>
      </c>
      <c r="F115" s="18">
        <f t="shared" si="63"/>
        <v>1000</v>
      </c>
      <c r="G115" s="18">
        <f t="shared" si="63"/>
        <v>0</v>
      </c>
      <c r="H115" s="18">
        <f t="shared" si="63"/>
        <v>0</v>
      </c>
      <c r="I115" s="18">
        <f t="shared" si="63"/>
        <v>0</v>
      </c>
      <c r="J115" s="140" t="s">
        <v>104</v>
      </c>
    </row>
    <row r="116" spans="1:10" ht="22.5" customHeight="1" x14ac:dyDescent="0.2">
      <c r="A116" s="139">
        <f t="shared" si="62"/>
        <v>105</v>
      </c>
      <c r="B116" s="8" t="s">
        <v>1</v>
      </c>
      <c r="C116" s="8"/>
      <c r="D116" s="17">
        <f t="shared" ref="D116:D117" si="64">SUM(E116:I116)</f>
        <v>0</v>
      </c>
      <c r="E116" s="18">
        <v>0</v>
      </c>
      <c r="F116" s="18">
        <v>0</v>
      </c>
      <c r="G116" s="73">
        <v>0</v>
      </c>
      <c r="H116" s="18">
        <v>0</v>
      </c>
      <c r="I116" s="18">
        <v>0</v>
      </c>
      <c r="J116" s="140" t="s">
        <v>10</v>
      </c>
    </row>
    <row r="117" spans="1:10" ht="22.5" customHeight="1" x14ac:dyDescent="0.2">
      <c r="A117" s="139">
        <f t="shared" si="62"/>
        <v>106</v>
      </c>
      <c r="B117" s="8" t="s">
        <v>2</v>
      </c>
      <c r="C117" s="8"/>
      <c r="D117" s="17">
        <f t="shared" si="64"/>
        <v>0</v>
      </c>
      <c r="E117" s="18">
        <v>0</v>
      </c>
      <c r="F117" s="18">
        <v>0</v>
      </c>
      <c r="G117" s="73">
        <v>0</v>
      </c>
      <c r="H117" s="18">
        <v>0</v>
      </c>
      <c r="I117" s="18">
        <v>0</v>
      </c>
      <c r="J117" s="140" t="s">
        <v>10</v>
      </c>
    </row>
    <row r="118" spans="1:10" ht="22.5" customHeight="1" x14ac:dyDescent="0.2">
      <c r="A118" s="139">
        <f t="shared" si="62"/>
        <v>107</v>
      </c>
      <c r="B118" s="8" t="s">
        <v>3</v>
      </c>
      <c r="C118" s="8"/>
      <c r="D118" s="17">
        <f>SUM(E118:I118)</f>
        <v>1500</v>
      </c>
      <c r="E118" s="18">
        <v>500</v>
      </c>
      <c r="F118" s="17">
        <v>1000</v>
      </c>
      <c r="G118" s="17">
        <v>0</v>
      </c>
      <c r="H118" s="17">
        <v>0</v>
      </c>
      <c r="I118" s="17">
        <v>0</v>
      </c>
      <c r="J118" s="140" t="s">
        <v>10</v>
      </c>
    </row>
    <row r="119" spans="1:10" ht="22.5" customHeight="1" x14ac:dyDescent="0.2">
      <c r="A119" s="139">
        <f t="shared" si="62"/>
        <v>108</v>
      </c>
      <c r="B119" s="8" t="s">
        <v>11</v>
      </c>
      <c r="C119" s="8"/>
      <c r="D119" s="17">
        <f>SUM(E119:I119)</f>
        <v>0</v>
      </c>
      <c r="E119" s="18">
        <v>0</v>
      </c>
      <c r="F119" s="17">
        <v>0</v>
      </c>
      <c r="G119" s="17">
        <v>0</v>
      </c>
      <c r="H119" s="17">
        <v>0</v>
      </c>
      <c r="I119" s="17">
        <v>0</v>
      </c>
      <c r="J119" s="140" t="s">
        <v>10</v>
      </c>
    </row>
    <row r="120" spans="1:10" s="4" customFormat="1" ht="22.5" customHeight="1" x14ac:dyDescent="0.2">
      <c r="A120" s="139">
        <f>A119+1</f>
        <v>109</v>
      </c>
      <c r="B120" s="222" t="s">
        <v>20</v>
      </c>
      <c r="C120" s="222"/>
      <c r="D120" s="207"/>
      <c r="E120" s="207"/>
      <c r="F120" s="207"/>
      <c r="G120" s="207"/>
      <c r="H120" s="207"/>
      <c r="I120" s="207"/>
      <c r="J120" s="207"/>
    </row>
    <row r="121" spans="1:10" s="4" customFormat="1" ht="24" customHeight="1" x14ac:dyDescent="0.3">
      <c r="A121" s="7">
        <f t="shared" si="4"/>
        <v>110</v>
      </c>
      <c r="B121" s="15" t="s">
        <v>14</v>
      </c>
      <c r="C121" s="15"/>
      <c r="D121" s="9">
        <f>SUM(E121:I121)</f>
        <v>61080.999999999993</v>
      </c>
      <c r="E121" s="9">
        <f>SUM(E122:E125)</f>
        <v>6905.8</v>
      </c>
      <c r="F121" s="9">
        <f t="shared" ref="F121:I121" si="65">SUM(F122:F125)</f>
        <v>16592</v>
      </c>
      <c r="G121" s="9">
        <f t="shared" si="65"/>
        <v>18636.599999999999</v>
      </c>
      <c r="H121" s="9">
        <f>SUM(H122:H125)</f>
        <v>18636.599999999999</v>
      </c>
      <c r="I121" s="9">
        <f t="shared" si="65"/>
        <v>310</v>
      </c>
      <c r="J121" s="12" t="s">
        <v>10</v>
      </c>
    </row>
    <row r="122" spans="1:10" s="4" customFormat="1" ht="20.25" x14ac:dyDescent="0.3">
      <c r="A122" s="7">
        <f t="shared" si="4"/>
        <v>111</v>
      </c>
      <c r="B122" s="8" t="s">
        <v>1</v>
      </c>
      <c r="C122" s="8"/>
      <c r="D122" s="9">
        <f>SUM(E122:I122)</f>
        <v>0</v>
      </c>
      <c r="E122" s="9">
        <f>SUM(E128,E140)</f>
        <v>0</v>
      </c>
      <c r="F122" s="9">
        <f t="shared" ref="F122:I122" si="66">SUM(F128,F140)</f>
        <v>0</v>
      </c>
      <c r="G122" s="9">
        <f t="shared" si="66"/>
        <v>0</v>
      </c>
      <c r="H122" s="9">
        <f t="shared" si="66"/>
        <v>0</v>
      </c>
      <c r="I122" s="9">
        <f t="shared" si="66"/>
        <v>0</v>
      </c>
      <c r="J122" s="12" t="s">
        <v>10</v>
      </c>
    </row>
    <row r="123" spans="1:10" s="4" customFormat="1" ht="20.25" x14ac:dyDescent="0.3">
      <c r="A123" s="7">
        <f t="shared" si="4"/>
        <v>112</v>
      </c>
      <c r="B123" s="8" t="s">
        <v>2</v>
      </c>
      <c r="C123" s="8"/>
      <c r="D123" s="9">
        <f>SUM(E123:I123)</f>
        <v>0</v>
      </c>
      <c r="E123" s="9">
        <f>SUM(E129,E141)</f>
        <v>0</v>
      </c>
      <c r="F123" s="9">
        <f t="shared" ref="F123:I123" si="67">SUM(F129,F141)</f>
        <v>0</v>
      </c>
      <c r="G123" s="65">
        <f t="shared" si="67"/>
        <v>0</v>
      </c>
      <c r="H123" s="9">
        <f t="shared" si="67"/>
        <v>0</v>
      </c>
      <c r="I123" s="9">
        <f t="shared" si="67"/>
        <v>0</v>
      </c>
      <c r="J123" s="12" t="s">
        <v>10</v>
      </c>
    </row>
    <row r="124" spans="1:10" s="4" customFormat="1" ht="20.25" x14ac:dyDescent="0.3">
      <c r="A124" s="7">
        <f t="shared" si="4"/>
        <v>113</v>
      </c>
      <c r="B124" s="8" t="s">
        <v>3</v>
      </c>
      <c r="C124" s="8"/>
      <c r="D124" s="9">
        <f>SUM(E124:I124)</f>
        <v>61080.999999999993</v>
      </c>
      <c r="E124" s="9">
        <f>SUM(E130,E142)</f>
        <v>6905.8</v>
      </c>
      <c r="F124" s="9">
        <f t="shared" ref="F124:H125" si="68">SUM(F130,F142)</f>
        <v>16592</v>
      </c>
      <c r="G124" s="65">
        <f t="shared" si="68"/>
        <v>18636.599999999999</v>
      </c>
      <c r="H124" s="9">
        <f>SUM(H130,H142)</f>
        <v>18636.599999999999</v>
      </c>
      <c r="I124" s="9">
        <f t="shared" ref="I124" si="69">SUM(I130,I142)</f>
        <v>310</v>
      </c>
      <c r="J124" s="12" t="s">
        <v>10</v>
      </c>
    </row>
    <row r="125" spans="1:10" s="4" customFormat="1" ht="20.25" x14ac:dyDescent="0.3">
      <c r="A125" s="7">
        <f t="shared" si="4"/>
        <v>114</v>
      </c>
      <c r="B125" s="8" t="s">
        <v>11</v>
      </c>
      <c r="C125" s="8"/>
      <c r="D125" s="9">
        <f>SUM(E125:I125)</f>
        <v>0</v>
      </c>
      <c r="E125" s="9">
        <f>SUM(E131,E143)</f>
        <v>0</v>
      </c>
      <c r="F125" s="9">
        <f t="shared" si="68"/>
        <v>0</v>
      </c>
      <c r="G125" s="65">
        <f t="shared" si="68"/>
        <v>0</v>
      </c>
      <c r="H125" s="9">
        <f t="shared" si="68"/>
        <v>0</v>
      </c>
      <c r="I125" s="9">
        <f t="shared" ref="I125" si="70">SUM(I131,I143)</f>
        <v>0</v>
      </c>
      <c r="J125" s="12" t="s">
        <v>10</v>
      </c>
    </row>
    <row r="126" spans="1:10" s="4" customFormat="1" ht="20.25" x14ac:dyDescent="0.2">
      <c r="A126" s="7">
        <f t="shared" si="4"/>
        <v>115</v>
      </c>
      <c r="B126" s="223" t="s">
        <v>7</v>
      </c>
      <c r="C126" s="223"/>
      <c r="D126" s="223"/>
      <c r="E126" s="223"/>
      <c r="F126" s="223"/>
      <c r="G126" s="223"/>
      <c r="H126" s="223"/>
      <c r="I126" s="223"/>
      <c r="J126" s="223"/>
    </row>
    <row r="127" spans="1:10" s="4" customFormat="1" ht="39.75" customHeight="1" x14ac:dyDescent="0.2">
      <c r="A127" s="7">
        <f t="shared" si="4"/>
        <v>116</v>
      </c>
      <c r="B127" s="14" t="s">
        <v>12</v>
      </c>
      <c r="C127" s="14"/>
      <c r="D127" s="17">
        <f>SUM(E127:I127)</f>
        <v>0</v>
      </c>
      <c r="E127" s="17">
        <f>SUM(E128:E131)</f>
        <v>0</v>
      </c>
      <c r="F127" s="17">
        <f t="shared" ref="F127:I127" si="71">SUM(F128:F131)</f>
        <v>0</v>
      </c>
      <c r="G127" s="17">
        <f t="shared" si="71"/>
        <v>0</v>
      </c>
      <c r="H127" s="17">
        <f t="shared" si="71"/>
        <v>0</v>
      </c>
      <c r="I127" s="17">
        <f t="shared" si="71"/>
        <v>0</v>
      </c>
      <c r="J127" s="99" t="s">
        <v>10</v>
      </c>
    </row>
    <row r="128" spans="1:10" s="4" customFormat="1" ht="22.5" customHeight="1" x14ac:dyDescent="0.2">
      <c r="A128" s="7">
        <f t="shared" si="4"/>
        <v>117</v>
      </c>
      <c r="B128" s="8" t="s">
        <v>1</v>
      </c>
      <c r="C128" s="8"/>
      <c r="D128" s="17">
        <f>SUM(E128:I128)</f>
        <v>0</v>
      </c>
      <c r="E128" s="17">
        <f>'Приложение 3'!I156</f>
        <v>0</v>
      </c>
      <c r="F128" s="17">
        <f>'Приложение 3'!J156</f>
        <v>0</v>
      </c>
      <c r="G128" s="17">
        <f>'Приложение 3'!K156</f>
        <v>0</v>
      </c>
      <c r="H128" s="17">
        <f>'Приложение 3'!L156</f>
        <v>0</v>
      </c>
      <c r="I128" s="17">
        <f>'Приложение 3'!M156</f>
        <v>0</v>
      </c>
      <c r="J128" s="99" t="s">
        <v>10</v>
      </c>
    </row>
    <row r="129" spans="1:10" s="4" customFormat="1" ht="20.25" x14ac:dyDescent="0.2">
      <c r="A129" s="7">
        <f t="shared" si="4"/>
        <v>118</v>
      </c>
      <c r="B129" s="8" t="s">
        <v>2</v>
      </c>
      <c r="C129" s="8"/>
      <c r="D129" s="17">
        <f>SUM(E129:I129)</f>
        <v>0</v>
      </c>
      <c r="E129" s="17">
        <f>'Приложение 3'!I157</f>
        <v>0</v>
      </c>
      <c r="F129" s="17">
        <f>'Приложение 3'!J157</f>
        <v>0</v>
      </c>
      <c r="G129" s="17">
        <f>'Приложение 3'!K157</f>
        <v>0</v>
      </c>
      <c r="H129" s="17">
        <f>'Приложение 3'!L157</f>
        <v>0</v>
      </c>
      <c r="I129" s="17">
        <f>'Приложение 3'!M157</f>
        <v>0</v>
      </c>
      <c r="J129" s="99" t="s">
        <v>10</v>
      </c>
    </row>
    <row r="130" spans="1:10" s="4" customFormat="1" ht="20.25" x14ac:dyDescent="0.2">
      <c r="A130" s="7">
        <f t="shared" si="4"/>
        <v>119</v>
      </c>
      <c r="B130" s="8" t="s">
        <v>3</v>
      </c>
      <c r="C130" s="8"/>
      <c r="D130" s="17">
        <f>SUM(E130:I130)</f>
        <v>0</v>
      </c>
      <c r="E130" s="17">
        <f>'Приложение 3'!I158</f>
        <v>0</v>
      </c>
      <c r="F130" s="17">
        <f>'Приложение 3'!J158</f>
        <v>0</v>
      </c>
      <c r="G130" s="17">
        <f>'Приложение 3'!K158</f>
        <v>0</v>
      </c>
      <c r="H130" s="17">
        <f>'Приложение 3'!L158</f>
        <v>0</v>
      </c>
      <c r="I130" s="17">
        <f>'Приложение 3'!M158</f>
        <v>0</v>
      </c>
      <c r="J130" s="99" t="s">
        <v>10</v>
      </c>
    </row>
    <row r="131" spans="1:10" s="4" customFormat="1" ht="20.25" x14ac:dyDescent="0.2">
      <c r="A131" s="7">
        <f t="shared" si="4"/>
        <v>120</v>
      </c>
      <c r="B131" s="8" t="s">
        <v>11</v>
      </c>
      <c r="C131" s="8"/>
      <c r="D131" s="17">
        <f>SUM(E131:I131)</f>
        <v>0</v>
      </c>
      <c r="E131" s="17">
        <f>'Приложение 3'!I159</f>
        <v>0</v>
      </c>
      <c r="F131" s="17">
        <f>'Приложение 3'!J159</f>
        <v>0</v>
      </c>
      <c r="G131" s="17">
        <f>'Приложение 3'!K159</f>
        <v>0</v>
      </c>
      <c r="H131" s="17">
        <f>'Приложение 3'!L159</f>
        <v>0</v>
      </c>
      <c r="I131" s="17">
        <f>'Приложение 3'!M159</f>
        <v>0</v>
      </c>
      <c r="J131" s="99" t="s">
        <v>10</v>
      </c>
    </row>
    <row r="132" spans="1:10" s="4" customFormat="1" ht="20.25" x14ac:dyDescent="0.2">
      <c r="A132" s="131">
        <f t="shared" si="4"/>
        <v>121</v>
      </c>
      <c r="B132" s="226" t="s">
        <v>111</v>
      </c>
      <c r="C132" s="227"/>
      <c r="D132" s="227"/>
      <c r="E132" s="227"/>
      <c r="F132" s="227"/>
      <c r="G132" s="227"/>
      <c r="H132" s="227"/>
      <c r="I132" s="227"/>
      <c r="J132" s="228"/>
    </row>
    <row r="133" spans="1:10" s="4" customFormat="1" ht="60.75" x14ac:dyDescent="0.2">
      <c r="A133" s="131">
        <f t="shared" si="4"/>
        <v>122</v>
      </c>
      <c r="B133" s="135" t="s">
        <v>112</v>
      </c>
      <c r="C133" s="8"/>
      <c r="D133" s="111">
        <f>SUM(E133:I133)</f>
        <v>0</v>
      </c>
      <c r="E133" s="112">
        <f>E134+E135+E136+E137</f>
        <v>0</v>
      </c>
      <c r="F133" s="112">
        <f t="shared" ref="F133" si="72">F134+F135+F136+F137</f>
        <v>0</v>
      </c>
      <c r="G133" s="112">
        <f t="shared" ref="G133" si="73">G134+G135+G136+G137</f>
        <v>0</v>
      </c>
      <c r="H133" s="112">
        <f t="shared" ref="H133" si="74">H134+H135+H136+H137</f>
        <v>0</v>
      </c>
      <c r="I133" s="112">
        <f t="shared" ref="I133" si="75">I134+I135+I136+I137</f>
        <v>0</v>
      </c>
      <c r="J133" s="133" t="s">
        <v>10</v>
      </c>
    </row>
    <row r="134" spans="1:10" s="4" customFormat="1" ht="20.25" x14ac:dyDescent="0.2">
      <c r="A134" s="131">
        <f t="shared" si="4"/>
        <v>123</v>
      </c>
      <c r="B134" s="134" t="s">
        <v>1</v>
      </c>
      <c r="C134" s="8"/>
      <c r="D134" s="111">
        <f t="shared" ref="D134:D137" si="76">SUM(E134:I134)</f>
        <v>0</v>
      </c>
      <c r="E134" s="112">
        <f>E128</f>
        <v>0</v>
      </c>
      <c r="F134" s="112">
        <f t="shared" ref="F134:I134" si="77">F128</f>
        <v>0</v>
      </c>
      <c r="G134" s="112">
        <f t="shared" si="77"/>
        <v>0</v>
      </c>
      <c r="H134" s="112">
        <f t="shared" si="77"/>
        <v>0</v>
      </c>
      <c r="I134" s="112">
        <f t="shared" si="77"/>
        <v>0</v>
      </c>
      <c r="J134" s="133" t="s">
        <v>10</v>
      </c>
    </row>
    <row r="135" spans="1:10" s="4" customFormat="1" ht="20.25" x14ac:dyDescent="0.2">
      <c r="A135" s="131">
        <f t="shared" si="4"/>
        <v>124</v>
      </c>
      <c r="B135" s="134" t="s">
        <v>2</v>
      </c>
      <c r="C135" s="8"/>
      <c r="D135" s="111">
        <f t="shared" si="76"/>
        <v>0</v>
      </c>
      <c r="E135" s="112">
        <f t="shared" ref="E135:I135" si="78">E129</f>
        <v>0</v>
      </c>
      <c r="F135" s="112">
        <f t="shared" si="78"/>
        <v>0</v>
      </c>
      <c r="G135" s="112">
        <f t="shared" si="78"/>
        <v>0</v>
      </c>
      <c r="H135" s="112">
        <f t="shared" si="78"/>
        <v>0</v>
      </c>
      <c r="I135" s="112">
        <f t="shared" si="78"/>
        <v>0</v>
      </c>
      <c r="J135" s="133" t="s">
        <v>10</v>
      </c>
    </row>
    <row r="136" spans="1:10" s="4" customFormat="1" ht="20.25" x14ac:dyDescent="0.2">
      <c r="A136" s="131">
        <f t="shared" si="4"/>
        <v>125</v>
      </c>
      <c r="B136" s="134" t="s">
        <v>3</v>
      </c>
      <c r="C136" s="8"/>
      <c r="D136" s="111">
        <f t="shared" si="76"/>
        <v>0</v>
      </c>
      <c r="E136" s="112">
        <f t="shared" ref="E136:I136" si="79">E130</f>
        <v>0</v>
      </c>
      <c r="F136" s="112">
        <f t="shared" si="79"/>
        <v>0</v>
      </c>
      <c r="G136" s="112">
        <f t="shared" si="79"/>
        <v>0</v>
      </c>
      <c r="H136" s="112">
        <f t="shared" si="79"/>
        <v>0</v>
      </c>
      <c r="I136" s="112">
        <f t="shared" si="79"/>
        <v>0</v>
      </c>
      <c r="J136" s="133" t="s">
        <v>10</v>
      </c>
    </row>
    <row r="137" spans="1:10" s="4" customFormat="1" ht="20.25" x14ac:dyDescent="0.2">
      <c r="A137" s="131">
        <f t="shared" si="4"/>
        <v>126</v>
      </c>
      <c r="B137" s="134" t="s">
        <v>11</v>
      </c>
      <c r="C137" s="8"/>
      <c r="D137" s="111">
        <f t="shared" si="76"/>
        <v>0</v>
      </c>
      <c r="E137" s="112">
        <f t="shared" ref="E137:I137" si="80">E131</f>
        <v>0</v>
      </c>
      <c r="F137" s="112">
        <f t="shared" si="80"/>
        <v>0</v>
      </c>
      <c r="G137" s="112">
        <f t="shared" si="80"/>
        <v>0</v>
      </c>
      <c r="H137" s="112">
        <f t="shared" si="80"/>
        <v>0</v>
      </c>
      <c r="I137" s="112">
        <f t="shared" si="80"/>
        <v>0</v>
      </c>
      <c r="J137" s="133" t="s">
        <v>10</v>
      </c>
    </row>
    <row r="138" spans="1:10" s="4" customFormat="1" ht="20.25" x14ac:dyDescent="0.2">
      <c r="A138" s="131">
        <f t="shared" si="4"/>
        <v>127</v>
      </c>
      <c r="B138" s="207" t="s">
        <v>19</v>
      </c>
      <c r="C138" s="207"/>
      <c r="D138" s="207"/>
      <c r="E138" s="207"/>
      <c r="F138" s="207"/>
      <c r="G138" s="207"/>
      <c r="H138" s="207"/>
      <c r="I138" s="207"/>
      <c r="J138" s="208"/>
    </row>
    <row r="139" spans="1:10" s="4" customFormat="1" ht="40.5" x14ac:dyDescent="0.2">
      <c r="A139" s="7">
        <f t="shared" si="4"/>
        <v>128</v>
      </c>
      <c r="B139" s="8" t="s">
        <v>6</v>
      </c>
      <c r="C139" s="8"/>
      <c r="D139" s="17">
        <f t="shared" ref="D139:D158" si="81">SUM(E139:I139)</f>
        <v>61080.999999999993</v>
      </c>
      <c r="E139" s="112">
        <f t="shared" ref="E139:I139" si="82">E141+E142+E143</f>
        <v>6905.8</v>
      </c>
      <c r="F139" s="112">
        <f t="shared" si="82"/>
        <v>16592</v>
      </c>
      <c r="G139" s="113">
        <f t="shared" si="82"/>
        <v>18636.599999999999</v>
      </c>
      <c r="H139" s="112">
        <f t="shared" si="82"/>
        <v>18636.599999999999</v>
      </c>
      <c r="I139" s="112">
        <f t="shared" si="82"/>
        <v>310</v>
      </c>
      <c r="J139" s="99" t="s">
        <v>10</v>
      </c>
    </row>
    <row r="140" spans="1:10" s="4" customFormat="1" ht="20.25" x14ac:dyDescent="0.2">
      <c r="A140" s="7">
        <f t="shared" ref="A140:A153" si="83">A139+1</f>
        <v>129</v>
      </c>
      <c r="B140" s="8" t="s">
        <v>1</v>
      </c>
      <c r="C140" s="8"/>
      <c r="D140" s="17">
        <f t="shared" si="81"/>
        <v>0</v>
      </c>
      <c r="E140" s="112">
        <f>E145+E150+E155</f>
        <v>0</v>
      </c>
      <c r="F140" s="112">
        <f t="shared" ref="F140:I140" si="84">F145+F150+F155</f>
        <v>0</v>
      </c>
      <c r="G140" s="112">
        <f t="shared" si="84"/>
        <v>0</v>
      </c>
      <c r="H140" s="112">
        <f t="shared" si="84"/>
        <v>0</v>
      </c>
      <c r="I140" s="112">
        <f t="shared" si="84"/>
        <v>0</v>
      </c>
      <c r="J140" s="99" t="s">
        <v>10</v>
      </c>
    </row>
    <row r="141" spans="1:10" s="4" customFormat="1" ht="20.25" x14ac:dyDescent="0.2">
      <c r="A141" s="7">
        <f t="shared" si="83"/>
        <v>130</v>
      </c>
      <c r="B141" s="8" t="s">
        <v>2</v>
      </c>
      <c r="C141" s="8"/>
      <c r="D141" s="17">
        <f t="shared" si="81"/>
        <v>0</v>
      </c>
      <c r="E141" s="112">
        <f>E146+E151+E156</f>
        <v>0</v>
      </c>
      <c r="F141" s="112">
        <f t="shared" ref="F141:I141" si="85">F146+F151+F156</f>
        <v>0</v>
      </c>
      <c r="G141" s="112">
        <f t="shared" si="85"/>
        <v>0</v>
      </c>
      <c r="H141" s="112">
        <f t="shared" si="85"/>
        <v>0</v>
      </c>
      <c r="I141" s="112">
        <f t="shared" si="85"/>
        <v>0</v>
      </c>
      <c r="J141" s="99" t="s">
        <v>10</v>
      </c>
    </row>
    <row r="142" spans="1:10" s="4" customFormat="1" ht="20.25" x14ac:dyDescent="0.2">
      <c r="A142" s="7">
        <f t="shared" si="83"/>
        <v>131</v>
      </c>
      <c r="B142" s="8" t="s">
        <v>3</v>
      </c>
      <c r="C142" s="8"/>
      <c r="D142" s="17">
        <f t="shared" si="81"/>
        <v>61080.999999999993</v>
      </c>
      <c r="E142" s="112">
        <f>E147+E152+E157</f>
        <v>6905.8</v>
      </c>
      <c r="F142" s="112">
        <f t="shared" ref="F142:I142" si="86">F147+F152+F157</f>
        <v>16592</v>
      </c>
      <c r="G142" s="112">
        <f t="shared" si="86"/>
        <v>18636.599999999999</v>
      </c>
      <c r="H142" s="112">
        <f>H147+H152+H157</f>
        <v>18636.599999999999</v>
      </c>
      <c r="I142" s="112">
        <f t="shared" si="86"/>
        <v>310</v>
      </c>
      <c r="J142" s="99" t="s">
        <v>10</v>
      </c>
    </row>
    <row r="143" spans="1:10" s="4" customFormat="1" ht="20.25" x14ac:dyDescent="0.2">
      <c r="A143" s="7">
        <f t="shared" si="83"/>
        <v>132</v>
      </c>
      <c r="B143" s="8" t="s">
        <v>11</v>
      </c>
      <c r="C143" s="8"/>
      <c r="D143" s="17">
        <f t="shared" si="81"/>
        <v>0</v>
      </c>
      <c r="E143" s="112">
        <f>E148+E153+E158</f>
        <v>0</v>
      </c>
      <c r="F143" s="112">
        <f t="shared" ref="F143:I143" si="87">F148+F153+F158</f>
        <v>0</v>
      </c>
      <c r="G143" s="112">
        <f t="shared" si="87"/>
        <v>0</v>
      </c>
      <c r="H143" s="112">
        <f t="shared" si="87"/>
        <v>0</v>
      </c>
      <c r="I143" s="112">
        <f t="shared" si="87"/>
        <v>0</v>
      </c>
      <c r="J143" s="99" t="s">
        <v>10</v>
      </c>
    </row>
    <row r="144" spans="1:10" s="4" customFormat="1" ht="86.25" customHeight="1" x14ac:dyDescent="0.2">
      <c r="A144" s="7">
        <f t="shared" si="83"/>
        <v>133</v>
      </c>
      <c r="B144" s="14" t="s">
        <v>63</v>
      </c>
      <c r="C144" s="14"/>
      <c r="D144" s="17">
        <f t="shared" si="81"/>
        <v>120</v>
      </c>
      <c r="E144" s="17">
        <f t="shared" ref="E144:I144" si="88">E146+E147</f>
        <v>50</v>
      </c>
      <c r="F144" s="17">
        <f t="shared" si="88"/>
        <v>0</v>
      </c>
      <c r="G144" s="73">
        <f t="shared" si="88"/>
        <v>0</v>
      </c>
      <c r="H144" s="17">
        <f t="shared" si="88"/>
        <v>0</v>
      </c>
      <c r="I144" s="17">
        <f t="shared" si="88"/>
        <v>70</v>
      </c>
      <c r="J144" s="7" t="s">
        <v>106</v>
      </c>
    </row>
    <row r="145" spans="1:10" s="4" customFormat="1" ht="20.25" x14ac:dyDescent="0.2">
      <c r="A145" s="7">
        <f t="shared" si="83"/>
        <v>134</v>
      </c>
      <c r="B145" s="8" t="s">
        <v>1</v>
      </c>
      <c r="C145" s="8"/>
      <c r="D145" s="17">
        <f t="shared" si="81"/>
        <v>0</v>
      </c>
      <c r="E145" s="17">
        <v>0</v>
      </c>
      <c r="F145" s="17">
        <v>0</v>
      </c>
      <c r="G145" s="73">
        <v>0</v>
      </c>
      <c r="H145" s="17">
        <v>0</v>
      </c>
      <c r="I145" s="17">
        <v>0</v>
      </c>
      <c r="J145" s="118" t="s">
        <v>10</v>
      </c>
    </row>
    <row r="146" spans="1:10" s="4" customFormat="1" ht="20.25" x14ac:dyDescent="0.2">
      <c r="A146" s="7">
        <f t="shared" si="83"/>
        <v>135</v>
      </c>
      <c r="B146" s="8" t="s">
        <v>2</v>
      </c>
      <c r="C146" s="8"/>
      <c r="D146" s="17">
        <f t="shared" si="81"/>
        <v>0</v>
      </c>
      <c r="E146" s="17">
        <v>0</v>
      </c>
      <c r="F146" s="17">
        <v>0</v>
      </c>
      <c r="G146" s="73">
        <v>0</v>
      </c>
      <c r="H146" s="17">
        <v>0</v>
      </c>
      <c r="I146" s="17">
        <v>0</v>
      </c>
      <c r="J146" s="118" t="s">
        <v>10</v>
      </c>
    </row>
    <row r="147" spans="1:10" s="4" customFormat="1" ht="20.25" x14ac:dyDescent="0.2">
      <c r="A147" s="7">
        <f t="shared" si="83"/>
        <v>136</v>
      </c>
      <c r="B147" s="8" t="s">
        <v>3</v>
      </c>
      <c r="C147" s="8"/>
      <c r="D147" s="17">
        <f t="shared" si="81"/>
        <v>120</v>
      </c>
      <c r="E147" s="17">
        <v>50</v>
      </c>
      <c r="F147" s="17">
        <v>0</v>
      </c>
      <c r="G147" s="73">
        <v>0</v>
      </c>
      <c r="H147" s="17">
        <v>0</v>
      </c>
      <c r="I147" s="17">
        <v>70</v>
      </c>
      <c r="J147" s="118" t="s">
        <v>10</v>
      </c>
    </row>
    <row r="148" spans="1:10" s="4" customFormat="1" ht="20.25" x14ac:dyDescent="0.2">
      <c r="A148" s="7">
        <f t="shared" si="83"/>
        <v>137</v>
      </c>
      <c r="B148" s="8" t="s">
        <v>11</v>
      </c>
      <c r="C148" s="8"/>
      <c r="D148" s="17">
        <f t="shared" si="81"/>
        <v>0</v>
      </c>
      <c r="E148" s="17">
        <v>0</v>
      </c>
      <c r="F148" s="17">
        <v>0</v>
      </c>
      <c r="G148" s="73">
        <v>0</v>
      </c>
      <c r="H148" s="17">
        <v>0</v>
      </c>
      <c r="I148" s="17">
        <v>0</v>
      </c>
      <c r="J148" s="118" t="s">
        <v>10</v>
      </c>
    </row>
    <row r="149" spans="1:10" s="4" customFormat="1" ht="82.5" customHeight="1" x14ac:dyDescent="0.2">
      <c r="A149" s="7">
        <f t="shared" si="83"/>
        <v>138</v>
      </c>
      <c r="B149" s="14" t="s">
        <v>95</v>
      </c>
      <c r="C149" s="14"/>
      <c r="D149" s="17">
        <f t="shared" si="81"/>
        <v>60570.999999999993</v>
      </c>
      <c r="E149" s="17">
        <f t="shared" ref="E149:I149" si="89">E151+E152+E153</f>
        <v>6855.8</v>
      </c>
      <c r="F149" s="17">
        <f t="shared" si="89"/>
        <v>16542</v>
      </c>
      <c r="G149" s="73">
        <f t="shared" si="89"/>
        <v>18586.599999999999</v>
      </c>
      <c r="H149" s="17">
        <f t="shared" si="89"/>
        <v>18586.599999999999</v>
      </c>
      <c r="I149" s="17">
        <f t="shared" si="89"/>
        <v>0</v>
      </c>
      <c r="J149" s="7" t="s">
        <v>107</v>
      </c>
    </row>
    <row r="150" spans="1:10" s="4" customFormat="1" ht="22.5" customHeight="1" x14ac:dyDescent="0.2">
      <c r="A150" s="7">
        <f t="shared" si="83"/>
        <v>139</v>
      </c>
      <c r="B150" s="8" t="s">
        <v>1</v>
      </c>
      <c r="C150" s="8"/>
      <c r="D150" s="17">
        <f t="shared" si="81"/>
        <v>0</v>
      </c>
      <c r="E150" s="17">
        <v>0</v>
      </c>
      <c r="F150" s="17">
        <v>0</v>
      </c>
      <c r="G150" s="73">
        <v>0</v>
      </c>
      <c r="H150" s="17">
        <v>0</v>
      </c>
      <c r="I150" s="17">
        <v>0</v>
      </c>
      <c r="J150" s="118" t="s">
        <v>10</v>
      </c>
    </row>
    <row r="151" spans="1:10" s="4" customFormat="1" ht="20.25" x14ac:dyDescent="0.2">
      <c r="A151" s="7">
        <f t="shared" si="83"/>
        <v>140</v>
      </c>
      <c r="B151" s="8" t="s">
        <v>2</v>
      </c>
      <c r="C151" s="8"/>
      <c r="D151" s="17">
        <f t="shared" si="81"/>
        <v>0</v>
      </c>
      <c r="E151" s="17">
        <v>0</v>
      </c>
      <c r="F151" s="17">
        <v>0</v>
      </c>
      <c r="G151" s="73">
        <v>0</v>
      </c>
      <c r="H151" s="17">
        <v>0</v>
      </c>
      <c r="I151" s="17">
        <v>0</v>
      </c>
      <c r="J151" s="118" t="s">
        <v>10</v>
      </c>
    </row>
    <row r="152" spans="1:10" s="4" customFormat="1" ht="20.25" x14ac:dyDescent="0.2">
      <c r="A152" s="7">
        <f t="shared" si="83"/>
        <v>141</v>
      </c>
      <c r="B152" s="8" t="s">
        <v>3</v>
      </c>
      <c r="C152" s="8"/>
      <c r="D152" s="17">
        <f t="shared" si="81"/>
        <v>60570.999999999993</v>
      </c>
      <c r="E152" s="17">
        <v>6855.8</v>
      </c>
      <c r="F152" s="17">
        <v>16542</v>
      </c>
      <c r="G152" s="73">
        <v>18586.599999999999</v>
      </c>
      <c r="H152" s="17">
        <v>18586.599999999999</v>
      </c>
      <c r="I152" s="17">
        <v>0</v>
      </c>
      <c r="J152" s="118" t="s">
        <v>10</v>
      </c>
    </row>
    <row r="153" spans="1:10" s="4" customFormat="1" ht="20.25" x14ac:dyDescent="0.2">
      <c r="A153" s="7">
        <f t="shared" si="83"/>
        <v>142</v>
      </c>
      <c r="B153" s="8" t="s">
        <v>11</v>
      </c>
      <c r="C153" s="8"/>
      <c r="D153" s="17">
        <f t="shared" si="81"/>
        <v>0</v>
      </c>
      <c r="E153" s="17">
        <v>0</v>
      </c>
      <c r="F153" s="17">
        <v>0</v>
      </c>
      <c r="G153" s="73">
        <v>0</v>
      </c>
      <c r="H153" s="17">
        <v>0</v>
      </c>
      <c r="I153" s="17">
        <v>0</v>
      </c>
      <c r="J153" s="118" t="s">
        <v>10</v>
      </c>
    </row>
    <row r="154" spans="1:10" s="4" customFormat="1" ht="60.75" x14ac:dyDescent="0.3">
      <c r="A154" s="7">
        <f>A153+1</f>
        <v>143</v>
      </c>
      <c r="B154" s="20" t="s">
        <v>96</v>
      </c>
      <c r="C154" s="20"/>
      <c r="D154" s="17">
        <f t="shared" si="81"/>
        <v>390</v>
      </c>
      <c r="E154" s="17">
        <f>SUM(E156:E158)</f>
        <v>0</v>
      </c>
      <c r="F154" s="17">
        <f t="shared" ref="F154" si="90">SUM(F156:F158)</f>
        <v>50</v>
      </c>
      <c r="G154" s="73">
        <f t="shared" ref="G154" si="91">SUM(G156:G158)</f>
        <v>50</v>
      </c>
      <c r="H154" s="17">
        <f t="shared" ref="H154" si="92">SUM(H156:H158)</f>
        <v>50</v>
      </c>
      <c r="I154" s="17">
        <f t="shared" ref="I154" si="93">SUM(I156:I158)</f>
        <v>240</v>
      </c>
      <c r="J154" s="119">
        <v>33</v>
      </c>
    </row>
    <row r="155" spans="1:10" s="4" customFormat="1" ht="20.25" x14ac:dyDescent="0.2">
      <c r="A155" s="7"/>
      <c r="B155" s="8" t="s">
        <v>1</v>
      </c>
      <c r="C155" s="8"/>
      <c r="D155" s="17">
        <f t="shared" si="81"/>
        <v>0</v>
      </c>
      <c r="E155" s="17">
        <v>0</v>
      </c>
      <c r="F155" s="17">
        <v>0</v>
      </c>
      <c r="G155" s="73">
        <v>0</v>
      </c>
      <c r="H155" s="17">
        <v>0</v>
      </c>
      <c r="I155" s="17">
        <v>0</v>
      </c>
      <c r="J155" s="118" t="s">
        <v>10</v>
      </c>
    </row>
    <row r="156" spans="1:10" s="4" customFormat="1" ht="20.25" x14ac:dyDescent="0.2">
      <c r="A156" s="7">
        <f>A154+1</f>
        <v>144</v>
      </c>
      <c r="B156" s="8" t="s">
        <v>2</v>
      </c>
      <c r="C156" s="8"/>
      <c r="D156" s="17">
        <f t="shared" si="81"/>
        <v>0</v>
      </c>
      <c r="E156" s="17">
        <v>0</v>
      </c>
      <c r="F156" s="17">
        <v>0</v>
      </c>
      <c r="G156" s="73">
        <v>0</v>
      </c>
      <c r="H156" s="17">
        <v>0</v>
      </c>
      <c r="I156" s="17">
        <v>0</v>
      </c>
      <c r="J156" s="118" t="s">
        <v>10</v>
      </c>
    </row>
    <row r="157" spans="1:10" s="22" customFormat="1" ht="20.25" x14ac:dyDescent="0.2">
      <c r="A157" s="7">
        <f t="shared" ref="A157:A203" si="94">A156+1</f>
        <v>145</v>
      </c>
      <c r="B157" s="8" t="s">
        <v>3</v>
      </c>
      <c r="C157" s="8"/>
      <c r="D157" s="120">
        <f t="shared" si="81"/>
        <v>390</v>
      </c>
      <c r="E157" s="120">
        <v>0</v>
      </c>
      <c r="F157" s="120">
        <v>50</v>
      </c>
      <c r="G157" s="121">
        <v>50</v>
      </c>
      <c r="H157" s="120">
        <v>50</v>
      </c>
      <c r="I157" s="120">
        <v>240</v>
      </c>
      <c r="J157" s="122" t="s">
        <v>10</v>
      </c>
    </row>
    <row r="158" spans="1:10" s="4" customFormat="1" ht="20.25" x14ac:dyDescent="0.2">
      <c r="A158" s="7">
        <f t="shared" si="94"/>
        <v>146</v>
      </c>
      <c r="B158" s="8" t="s">
        <v>11</v>
      </c>
      <c r="C158" s="8"/>
      <c r="D158" s="17">
        <f t="shared" si="81"/>
        <v>0</v>
      </c>
      <c r="E158" s="17">
        <v>0</v>
      </c>
      <c r="F158" s="17">
        <v>0</v>
      </c>
      <c r="G158" s="73">
        <v>0</v>
      </c>
      <c r="H158" s="17">
        <v>0</v>
      </c>
      <c r="I158" s="17">
        <v>0</v>
      </c>
      <c r="J158" s="118" t="s">
        <v>10</v>
      </c>
    </row>
    <row r="159" spans="1:10" s="4" customFormat="1" ht="31.5" customHeight="1" x14ac:dyDescent="0.2">
      <c r="A159" s="7">
        <f t="shared" si="94"/>
        <v>147</v>
      </c>
      <c r="B159" s="224" t="s">
        <v>56</v>
      </c>
      <c r="C159" s="224"/>
      <c r="D159" s="225"/>
      <c r="E159" s="225"/>
      <c r="F159" s="225"/>
      <c r="G159" s="225"/>
      <c r="H159" s="225"/>
      <c r="I159" s="225"/>
      <c r="J159" s="225"/>
    </row>
    <row r="160" spans="1:10" s="4" customFormat="1" ht="20.25" x14ac:dyDescent="0.2">
      <c r="A160" s="7">
        <f t="shared" si="94"/>
        <v>148</v>
      </c>
      <c r="B160" s="123" t="s">
        <v>14</v>
      </c>
      <c r="C160" s="123"/>
      <c r="D160" s="17">
        <f>SUM(E160:I160)</f>
        <v>325804.80000000005</v>
      </c>
      <c r="E160" s="17">
        <f>E161+E162+E163+E164</f>
        <v>35059.100000000006</v>
      </c>
      <c r="F160" s="17">
        <f t="shared" ref="F160:H160" si="95">F161+F162+F163+F164</f>
        <v>277545.7</v>
      </c>
      <c r="G160" s="73">
        <f t="shared" si="95"/>
        <v>3500</v>
      </c>
      <c r="H160" s="17">
        <f t="shared" si="95"/>
        <v>3500</v>
      </c>
      <c r="I160" s="17">
        <f t="shared" ref="I160" si="96">I161+I162+I163+I164</f>
        <v>6200</v>
      </c>
      <c r="J160" s="99" t="s">
        <v>10</v>
      </c>
    </row>
    <row r="161" spans="1:10" s="4" customFormat="1" ht="20.25" x14ac:dyDescent="0.2">
      <c r="A161" s="7">
        <f t="shared" si="94"/>
        <v>149</v>
      </c>
      <c r="B161" s="123" t="s">
        <v>1</v>
      </c>
      <c r="C161" s="123"/>
      <c r="D161" s="17">
        <f>SUM(E161:I161)</f>
        <v>1502.7</v>
      </c>
      <c r="E161" s="17">
        <f>E167+E179</f>
        <v>1502.7</v>
      </c>
      <c r="F161" s="17">
        <f t="shared" ref="F161:I161" si="97">F167+F179</f>
        <v>0</v>
      </c>
      <c r="G161" s="17">
        <f t="shared" si="97"/>
        <v>0</v>
      </c>
      <c r="H161" s="17">
        <f t="shared" si="97"/>
        <v>0</v>
      </c>
      <c r="I161" s="17">
        <f t="shared" si="97"/>
        <v>0</v>
      </c>
      <c r="J161" s="99" t="s">
        <v>23</v>
      </c>
    </row>
    <row r="162" spans="1:10" s="4" customFormat="1" ht="20.25" x14ac:dyDescent="0.2">
      <c r="A162" s="7">
        <f t="shared" si="94"/>
        <v>150</v>
      </c>
      <c r="B162" s="123" t="s">
        <v>21</v>
      </c>
      <c r="C162" s="123"/>
      <c r="D162" s="17">
        <f>SUM(E162:I162)</f>
        <v>163913.17000000001</v>
      </c>
      <c r="E162" s="17">
        <f t="shared" ref="E162:I162" si="98">E168+E180</f>
        <v>2583.5</v>
      </c>
      <c r="F162" s="17">
        <f t="shared" si="98"/>
        <v>161329.67000000001</v>
      </c>
      <c r="G162" s="17">
        <f t="shared" si="98"/>
        <v>0</v>
      </c>
      <c r="H162" s="17">
        <f t="shared" si="98"/>
        <v>0</v>
      </c>
      <c r="I162" s="17">
        <f t="shared" si="98"/>
        <v>0</v>
      </c>
      <c r="J162" s="99" t="s">
        <v>23</v>
      </c>
    </row>
    <row r="163" spans="1:10" s="4" customFormat="1" ht="20.25" x14ac:dyDescent="0.2">
      <c r="A163" s="7">
        <f t="shared" si="94"/>
        <v>151</v>
      </c>
      <c r="B163" s="123" t="s">
        <v>3</v>
      </c>
      <c r="C163" s="123"/>
      <c r="D163" s="17">
        <f>SUM(E163:I163)</f>
        <v>143888.93</v>
      </c>
      <c r="E163" s="17">
        <f t="shared" ref="E163:I163" si="99">E169+E181</f>
        <v>27672.9</v>
      </c>
      <c r="F163" s="17">
        <f>F169+F181</f>
        <v>112916.03</v>
      </c>
      <c r="G163" s="17">
        <f t="shared" si="99"/>
        <v>200</v>
      </c>
      <c r="H163" s="17">
        <f t="shared" si="99"/>
        <v>200</v>
      </c>
      <c r="I163" s="17">
        <f t="shared" si="99"/>
        <v>2900</v>
      </c>
      <c r="J163" s="99" t="s">
        <v>10</v>
      </c>
    </row>
    <row r="164" spans="1:10" s="4" customFormat="1" ht="20.25" x14ac:dyDescent="0.2">
      <c r="A164" s="7">
        <f t="shared" si="94"/>
        <v>152</v>
      </c>
      <c r="B164" s="123" t="s">
        <v>22</v>
      </c>
      <c r="C164" s="123"/>
      <c r="D164" s="17">
        <f>SUM(E164:I164)</f>
        <v>16500</v>
      </c>
      <c r="E164" s="17">
        <f t="shared" ref="E164:I164" si="100">E170+E182</f>
        <v>3300</v>
      </c>
      <c r="F164" s="17">
        <f t="shared" si="100"/>
        <v>3300</v>
      </c>
      <c r="G164" s="17">
        <f t="shared" si="100"/>
        <v>3300</v>
      </c>
      <c r="H164" s="17">
        <f t="shared" si="100"/>
        <v>3300</v>
      </c>
      <c r="I164" s="17">
        <f t="shared" si="100"/>
        <v>3300</v>
      </c>
      <c r="J164" s="99" t="s">
        <v>10</v>
      </c>
    </row>
    <row r="165" spans="1:10" s="4" customFormat="1" ht="20.25" x14ac:dyDescent="0.3">
      <c r="A165" s="7">
        <f t="shared" si="94"/>
        <v>153</v>
      </c>
      <c r="B165" s="231" t="s">
        <v>7</v>
      </c>
      <c r="C165" s="231"/>
      <c r="D165" s="231"/>
      <c r="E165" s="231"/>
      <c r="F165" s="231"/>
      <c r="G165" s="231"/>
      <c r="H165" s="231"/>
      <c r="I165" s="231"/>
      <c r="J165" s="231"/>
    </row>
    <row r="166" spans="1:10" s="4" customFormat="1" ht="40.5" x14ac:dyDescent="0.2">
      <c r="A166" s="7">
        <f t="shared" si="94"/>
        <v>154</v>
      </c>
      <c r="B166" s="103" t="s">
        <v>12</v>
      </c>
      <c r="C166" s="103"/>
      <c r="D166" s="17">
        <f>SUM(E166:I166)</f>
        <v>269921.59999999998</v>
      </c>
      <c r="E166" s="17">
        <f>SUM(E167:E170)</f>
        <v>0</v>
      </c>
      <c r="F166" s="17">
        <f t="shared" ref="F166:I166" si="101">SUM(F167:F170)</f>
        <v>269921.59999999998</v>
      </c>
      <c r="G166" s="17">
        <f t="shared" si="101"/>
        <v>0</v>
      </c>
      <c r="H166" s="17">
        <f t="shared" si="101"/>
        <v>0</v>
      </c>
      <c r="I166" s="17">
        <f t="shared" si="101"/>
        <v>0</v>
      </c>
      <c r="J166" s="133" t="s">
        <v>10</v>
      </c>
    </row>
    <row r="167" spans="1:10" s="4" customFormat="1" ht="20.25" x14ac:dyDescent="0.2">
      <c r="A167" s="7">
        <f t="shared" si="94"/>
        <v>155</v>
      </c>
      <c r="B167" s="124" t="s">
        <v>1</v>
      </c>
      <c r="C167" s="132"/>
      <c r="D167" s="17">
        <f t="shared" ref="D167:D170" si="102">SUM(E167:I167)</f>
        <v>0</v>
      </c>
      <c r="E167" s="17">
        <f>'Приложение 3'!I174</f>
        <v>0</v>
      </c>
      <c r="F167" s="17">
        <f>'Приложение 3'!J174</f>
        <v>0</v>
      </c>
      <c r="G167" s="17">
        <f>'Приложение 3'!K174</f>
        <v>0</v>
      </c>
      <c r="H167" s="17">
        <f>'Приложение 3'!L174</f>
        <v>0</v>
      </c>
      <c r="I167" s="17">
        <f>'Приложение 3'!M174</f>
        <v>0</v>
      </c>
      <c r="J167" s="99" t="s">
        <v>10</v>
      </c>
    </row>
    <row r="168" spans="1:10" s="4" customFormat="1" ht="20.25" x14ac:dyDescent="0.2">
      <c r="A168" s="7">
        <f t="shared" si="94"/>
        <v>156</v>
      </c>
      <c r="B168" s="124" t="s">
        <v>2</v>
      </c>
      <c r="C168" s="132"/>
      <c r="D168" s="17">
        <f t="shared" si="102"/>
        <v>161329.67000000001</v>
      </c>
      <c r="E168" s="17">
        <f>'Приложение 3'!I175</f>
        <v>0</v>
      </c>
      <c r="F168" s="17">
        <f>'Приложение 3'!J175</f>
        <v>161329.67000000001</v>
      </c>
      <c r="G168" s="17">
        <f>'Приложение 3'!K175</f>
        <v>0</v>
      </c>
      <c r="H168" s="17">
        <f>'Приложение 3'!L175</f>
        <v>0</v>
      </c>
      <c r="I168" s="17">
        <f>'Приложение 3'!M175</f>
        <v>0</v>
      </c>
      <c r="J168" s="99" t="s">
        <v>10</v>
      </c>
    </row>
    <row r="169" spans="1:10" s="4" customFormat="1" ht="20.25" x14ac:dyDescent="0.2">
      <c r="A169" s="7">
        <f t="shared" si="94"/>
        <v>157</v>
      </c>
      <c r="B169" s="124" t="s">
        <v>3</v>
      </c>
      <c r="C169" s="132"/>
      <c r="D169" s="17">
        <f t="shared" si="102"/>
        <v>108591.93</v>
      </c>
      <c r="E169" s="17">
        <f>'Приложение 3'!I176</f>
        <v>0</v>
      </c>
      <c r="F169" s="17">
        <f>'Приложение 3'!J176</f>
        <v>108591.93</v>
      </c>
      <c r="G169" s="17">
        <f>'Приложение 3'!K176</f>
        <v>0</v>
      </c>
      <c r="H169" s="17">
        <f>'Приложение 3'!L176</f>
        <v>0</v>
      </c>
      <c r="I169" s="17">
        <f>'Приложение 3'!M176</f>
        <v>0</v>
      </c>
      <c r="J169" s="99" t="s">
        <v>10</v>
      </c>
    </row>
    <row r="170" spans="1:10" s="4" customFormat="1" ht="20.25" x14ac:dyDescent="0.2">
      <c r="A170" s="7">
        <f t="shared" si="94"/>
        <v>158</v>
      </c>
      <c r="B170" s="124" t="s">
        <v>11</v>
      </c>
      <c r="C170" s="132"/>
      <c r="D170" s="17">
        <f t="shared" si="102"/>
        <v>0</v>
      </c>
      <c r="E170" s="17">
        <f>'Приложение 3'!I177</f>
        <v>0</v>
      </c>
      <c r="F170" s="17">
        <f>'Приложение 3'!J177</f>
        <v>0</v>
      </c>
      <c r="G170" s="17">
        <f>'Приложение 3'!K177</f>
        <v>0</v>
      </c>
      <c r="H170" s="17">
        <f>'Приложение 3'!L177</f>
        <v>0</v>
      </c>
      <c r="I170" s="17">
        <f>'Приложение 3'!M177</f>
        <v>0</v>
      </c>
      <c r="J170" s="99" t="s">
        <v>10</v>
      </c>
    </row>
    <row r="171" spans="1:10" s="4" customFormat="1" ht="20.25" x14ac:dyDescent="0.2">
      <c r="A171" s="131">
        <f t="shared" si="94"/>
        <v>159</v>
      </c>
      <c r="B171" s="226" t="s">
        <v>111</v>
      </c>
      <c r="C171" s="227"/>
      <c r="D171" s="227"/>
      <c r="E171" s="227"/>
      <c r="F171" s="227"/>
      <c r="G171" s="227"/>
      <c r="H171" s="227"/>
      <c r="I171" s="227"/>
      <c r="J171" s="228"/>
    </row>
    <row r="172" spans="1:10" s="4" customFormat="1" ht="60.75" x14ac:dyDescent="0.2">
      <c r="A172" s="131">
        <f t="shared" si="94"/>
        <v>160</v>
      </c>
      <c r="B172" s="135" t="s">
        <v>112</v>
      </c>
      <c r="C172" s="8"/>
      <c r="D172" s="111">
        <f>SUM(E172:I172)</f>
        <v>269921.59999999998</v>
      </c>
      <c r="E172" s="112">
        <f>E173+E174+E175+E176</f>
        <v>0</v>
      </c>
      <c r="F172" s="112">
        <f t="shared" ref="F172" si="103">F173+F174+F175+F176</f>
        <v>269921.59999999998</v>
      </c>
      <c r="G172" s="112">
        <f t="shared" ref="G172" si="104">G173+G174+G175+G176</f>
        <v>0</v>
      </c>
      <c r="H172" s="112">
        <f t="shared" ref="H172" si="105">H173+H174+H175+H176</f>
        <v>0</v>
      </c>
      <c r="I172" s="112">
        <f t="shared" ref="I172" si="106">I173+I174+I175+I176</f>
        <v>0</v>
      </c>
      <c r="J172" s="133" t="s">
        <v>113</v>
      </c>
    </row>
    <row r="173" spans="1:10" s="4" customFormat="1" ht="20.25" x14ac:dyDescent="0.2">
      <c r="A173" s="131">
        <f t="shared" si="94"/>
        <v>161</v>
      </c>
      <c r="B173" s="134" t="s">
        <v>1</v>
      </c>
      <c r="C173" s="8"/>
      <c r="D173" s="111">
        <f t="shared" ref="D173:D176" si="107">SUM(E173:I173)</f>
        <v>0</v>
      </c>
      <c r="E173" s="112">
        <f>E167</f>
        <v>0</v>
      </c>
      <c r="F173" s="112">
        <f t="shared" ref="F173:I173" si="108">F167</f>
        <v>0</v>
      </c>
      <c r="G173" s="112">
        <f t="shared" si="108"/>
        <v>0</v>
      </c>
      <c r="H173" s="112">
        <f t="shared" si="108"/>
        <v>0</v>
      </c>
      <c r="I173" s="112">
        <f t="shared" si="108"/>
        <v>0</v>
      </c>
      <c r="J173" s="133" t="s">
        <v>10</v>
      </c>
    </row>
    <row r="174" spans="1:10" s="4" customFormat="1" ht="20.25" x14ac:dyDescent="0.2">
      <c r="A174" s="131">
        <f t="shared" si="94"/>
        <v>162</v>
      </c>
      <c r="B174" s="134" t="s">
        <v>2</v>
      </c>
      <c r="C174" s="8"/>
      <c r="D174" s="111">
        <f t="shared" si="107"/>
        <v>161329.67000000001</v>
      </c>
      <c r="E174" s="112">
        <f t="shared" ref="E174:I174" si="109">E168</f>
        <v>0</v>
      </c>
      <c r="F174" s="112">
        <f t="shared" si="109"/>
        <v>161329.67000000001</v>
      </c>
      <c r="G174" s="112">
        <f t="shared" si="109"/>
        <v>0</v>
      </c>
      <c r="H174" s="112">
        <f t="shared" si="109"/>
        <v>0</v>
      </c>
      <c r="I174" s="112">
        <f t="shared" si="109"/>
        <v>0</v>
      </c>
      <c r="J174" s="133" t="s">
        <v>10</v>
      </c>
    </row>
    <row r="175" spans="1:10" s="4" customFormat="1" ht="20.25" x14ac:dyDescent="0.2">
      <c r="A175" s="131">
        <f t="shared" si="94"/>
        <v>163</v>
      </c>
      <c r="B175" s="134" t="s">
        <v>3</v>
      </c>
      <c r="C175" s="8"/>
      <c r="D175" s="111">
        <f t="shared" si="107"/>
        <v>108591.93</v>
      </c>
      <c r="E175" s="112">
        <f t="shared" ref="E175:I175" si="110">E169</f>
        <v>0</v>
      </c>
      <c r="F175" s="112">
        <f>F169</f>
        <v>108591.93</v>
      </c>
      <c r="G175" s="112">
        <f t="shared" si="110"/>
        <v>0</v>
      </c>
      <c r="H175" s="112">
        <f t="shared" si="110"/>
        <v>0</v>
      </c>
      <c r="I175" s="112">
        <f t="shared" si="110"/>
        <v>0</v>
      </c>
      <c r="J175" s="133" t="s">
        <v>10</v>
      </c>
    </row>
    <row r="176" spans="1:10" s="4" customFormat="1" ht="20.25" x14ac:dyDescent="0.2">
      <c r="A176" s="131">
        <f t="shared" si="94"/>
        <v>164</v>
      </c>
      <c r="B176" s="134" t="s">
        <v>11</v>
      </c>
      <c r="C176" s="8"/>
      <c r="D176" s="111">
        <f t="shared" si="107"/>
        <v>0</v>
      </c>
      <c r="E176" s="112">
        <f t="shared" ref="E176:I176" si="111">E170</f>
        <v>0</v>
      </c>
      <c r="F176" s="112">
        <f t="shared" si="111"/>
        <v>0</v>
      </c>
      <c r="G176" s="112">
        <f t="shared" si="111"/>
        <v>0</v>
      </c>
      <c r="H176" s="112">
        <f t="shared" si="111"/>
        <v>0</v>
      </c>
      <c r="I176" s="112">
        <f t="shared" si="111"/>
        <v>0</v>
      </c>
      <c r="J176" s="133" t="s">
        <v>10</v>
      </c>
    </row>
    <row r="177" spans="1:10" s="4" customFormat="1" ht="20.25" x14ac:dyDescent="0.2">
      <c r="A177" s="131">
        <f t="shared" si="94"/>
        <v>165</v>
      </c>
      <c r="B177" s="207" t="s">
        <v>19</v>
      </c>
      <c r="C177" s="207"/>
      <c r="D177" s="207"/>
      <c r="E177" s="207"/>
      <c r="F177" s="207"/>
      <c r="G177" s="207"/>
      <c r="H177" s="207"/>
      <c r="I177" s="207"/>
      <c r="J177" s="208"/>
    </row>
    <row r="178" spans="1:10" s="4" customFormat="1" ht="40.5" x14ac:dyDescent="0.2">
      <c r="A178" s="7">
        <f t="shared" si="94"/>
        <v>166</v>
      </c>
      <c r="B178" s="124" t="s">
        <v>6</v>
      </c>
      <c r="C178" s="137"/>
      <c r="D178" s="116">
        <f>SUM(E178:I178)</f>
        <v>55883.200000000004</v>
      </c>
      <c r="E178" s="112">
        <f>E179+E180+E181+E182</f>
        <v>35059.100000000006</v>
      </c>
      <c r="F178" s="112">
        <f t="shared" ref="F178" si="112">F179+F180+F181+F182</f>
        <v>7624.1</v>
      </c>
      <c r="G178" s="113">
        <f>G179+G180+G181+G182</f>
        <v>3500</v>
      </c>
      <c r="H178" s="112">
        <f t="shared" ref="H178:I178" si="113">H179+H180+H181+H182</f>
        <v>3500</v>
      </c>
      <c r="I178" s="112">
        <f t="shared" si="113"/>
        <v>6200</v>
      </c>
      <c r="J178" s="99" t="s">
        <v>10</v>
      </c>
    </row>
    <row r="179" spans="1:10" s="4" customFormat="1" ht="20.25" x14ac:dyDescent="0.2">
      <c r="A179" s="7">
        <f t="shared" si="94"/>
        <v>167</v>
      </c>
      <c r="B179" s="123" t="s">
        <v>1</v>
      </c>
      <c r="C179" s="123"/>
      <c r="D179" s="17">
        <f t="shared" ref="D179:D187" si="114">SUM(E179:I179)</f>
        <v>1502.7</v>
      </c>
      <c r="E179" s="112">
        <f t="shared" ref="E179:I182" si="115">E184+E189+E199+E204</f>
        <v>1502.7</v>
      </c>
      <c r="F179" s="112">
        <f t="shared" si="115"/>
        <v>0</v>
      </c>
      <c r="G179" s="112">
        <f t="shared" si="115"/>
        <v>0</v>
      </c>
      <c r="H179" s="112">
        <f t="shared" si="115"/>
        <v>0</v>
      </c>
      <c r="I179" s="112">
        <f t="shared" si="115"/>
        <v>0</v>
      </c>
      <c r="J179" s="99" t="s">
        <v>23</v>
      </c>
    </row>
    <row r="180" spans="1:10" s="4" customFormat="1" ht="20.25" x14ac:dyDescent="0.2">
      <c r="A180" s="7">
        <f t="shared" si="94"/>
        <v>168</v>
      </c>
      <c r="B180" s="124" t="s">
        <v>2</v>
      </c>
      <c r="C180" s="132"/>
      <c r="D180" s="17">
        <f t="shared" si="114"/>
        <v>2583.5</v>
      </c>
      <c r="E180" s="112">
        <f t="shared" si="115"/>
        <v>2583.5</v>
      </c>
      <c r="F180" s="112">
        <f t="shared" si="115"/>
        <v>0</v>
      </c>
      <c r="G180" s="112">
        <f t="shared" si="115"/>
        <v>0</v>
      </c>
      <c r="H180" s="112">
        <f t="shared" si="115"/>
        <v>0</v>
      </c>
      <c r="I180" s="112">
        <f t="shared" si="115"/>
        <v>0</v>
      </c>
      <c r="J180" s="99" t="s">
        <v>10</v>
      </c>
    </row>
    <row r="181" spans="1:10" s="4" customFormat="1" ht="20.25" x14ac:dyDescent="0.2">
      <c r="A181" s="7">
        <f t="shared" si="94"/>
        <v>169</v>
      </c>
      <c r="B181" s="124" t="s">
        <v>3</v>
      </c>
      <c r="C181" s="132"/>
      <c r="D181" s="17">
        <f t="shared" si="114"/>
        <v>35297</v>
      </c>
      <c r="E181" s="112">
        <f t="shared" si="115"/>
        <v>27672.9</v>
      </c>
      <c r="F181" s="112">
        <f>F186+F191+F201+F206</f>
        <v>4324.1000000000004</v>
      </c>
      <c r="G181" s="112">
        <f t="shared" si="115"/>
        <v>200</v>
      </c>
      <c r="H181" s="112">
        <f t="shared" si="115"/>
        <v>200</v>
      </c>
      <c r="I181" s="112">
        <f t="shared" si="115"/>
        <v>2900</v>
      </c>
      <c r="J181" s="99" t="s">
        <v>10</v>
      </c>
    </row>
    <row r="182" spans="1:10" s="4" customFormat="1" ht="20.25" x14ac:dyDescent="0.2">
      <c r="A182" s="7">
        <f t="shared" si="94"/>
        <v>170</v>
      </c>
      <c r="B182" s="123" t="s">
        <v>22</v>
      </c>
      <c r="C182" s="123"/>
      <c r="D182" s="17">
        <f t="shared" si="114"/>
        <v>16500</v>
      </c>
      <c r="E182" s="112">
        <f t="shared" si="115"/>
        <v>3300</v>
      </c>
      <c r="F182" s="112">
        <f t="shared" si="115"/>
        <v>3300</v>
      </c>
      <c r="G182" s="112">
        <f t="shared" si="115"/>
        <v>3300</v>
      </c>
      <c r="H182" s="112">
        <f t="shared" si="115"/>
        <v>3300</v>
      </c>
      <c r="I182" s="112">
        <f t="shared" si="115"/>
        <v>3300</v>
      </c>
      <c r="J182" s="99" t="s">
        <v>10</v>
      </c>
    </row>
    <row r="183" spans="1:10" s="4" customFormat="1" ht="62.25" customHeight="1" x14ac:dyDescent="0.2">
      <c r="A183" s="7">
        <f t="shared" si="94"/>
        <v>171</v>
      </c>
      <c r="B183" s="14" t="s">
        <v>81</v>
      </c>
      <c r="C183" s="14"/>
      <c r="D183" s="17">
        <f>SUM(E183:I183)</f>
        <v>18440.8</v>
      </c>
      <c r="E183" s="73">
        <f>SUM(E184:E187)</f>
        <v>4440.8</v>
      </c>
      <c r="F183" s="73">
        <f t="shared" ref="F183" si="116">SUM(F184:F187)</f>
        <v>3500</v>
      </c>
      <c r="G183" s="73">
        <f>SUM(G184:G187)</f>
        <v>3500</v>
      </c>
      <c r="H183" s="17">
        <f>SUM(H184:H187)</f>
        <v>3500</v>
      </c>
      <c r="I183" s="17">
        <f>SUM(I184:I187)</f>
        <v>3500</v>
      </c>
      <c r="J183" s="118">
        <v>37</v>
      </c>
    </row>
    <row r="184" spans="1:10" s="4" customFormat="1" ht="21.75" customHeight="1" x14ac:dyDescent="0.3">
      <c r="A184" s="7">
        <f t="shared" si="94"/>
        <v>172</v>
      </c>
      <c r="B184" s="19" t="s">
        <v>1</v>
      </c>
      <c r="C184" s="19"/>
      <c r="D184" s="17">
        <f>SUM(E184:I184)</f>
        <v>437.5</v>
      </c>
      <c r="E184" s="17">
        <v>437.5</v>
      </c>
      <c r="F184" s="17">
        <v>0</v>
      </c>
      <c r="G184" s="73">
        <v>0</v>
      </c>
      <c r="H184" s="17">
        <v>0</v>
      </c>
      <c r="I184" s="17">
        <v>0</v>
      </c>
      <c r="J184" s="118" t="s">
        <v>10</v>
      </c>
    </row>
    <row r="185" spans="1:10" s="4" customFormat="1" ht="20.25" x14ac:dyDescent="0.3">
      <c r="A185" s="7">
        <f t="shared" si="94"/>
        <v>173</v>
      </c>
      <c r="B185" s="19" t="s">
        <v>21</v>
      </c>
      <c r="C185" s="19"/>
      <c r="D185" s="17">
        <f t="shared" si="114"/>
        <v>503.3</v>
      </c>
      <c r="E185" s="17">
        <f>503.3</f>
        <v>503.3</v>
      </c>
      <c r="F185" s="17">
        <v>0</v>
      </c>
      <c r="G185" s="73">
        <v>0</v>
      </c>
      <c r="H185" s="17">
        <v>0</v>
      </c>
      <c r="I185" s="17">
        <v>0</v>
      </c>
      <c r="J185" s="118" t="s">
        <v>10</v>
      </c>
    </row>
    <row r="186" spans="1:10" s="4" customFormat="1" ht="20.25" x14ac:dyDescent="0.3">
      <c r="A186" s="7">
        <f t="shared" si="94"/>
        <v>174</v>
      </c>
      <c r="B186" s="19" t="s">
        <v>3</v>
      </c>
      <c r="C186" s="19"/>
      <c r="D186" s="17">
        <f t="shared" si="114"/>
        <v>1000</v>
      </c>
      <c r="E186" s="17">
        <v>200</v>
      </c>
      <c r="F186" s="17">
        <v>200</v>
      </c>
      <c r="G186" s="73">
        <v>200</v>
      </c>
      <c r="H186" s="17">
        <v>200</v>
      </c>
      <c r="I186" s="17">
        <v>200</v>
      </c>
      <c r="J186" s="118" t="s">
        <v>10</v>
      </c>
    </row>
    <row r="187" spans="1:10" s="4" customFormat="1" ht="20.25" x14ac:dyDescent="0.3">
      <c r="A187" s="7">
        <f t="shared" si="94"/>
        <v>175</v>
      </c>
      <c r="B187" s="56" t="s">
        <v>22</v>
      </c>
      <c r="C187" s="56"/>
      <c r="D187" s="17">
        <f t="shared" si="114"/>
        <v>16500</v>
      </c>
      <c r="E187" s="17">
        <v>3300</v>
      </c>
      <c r="F187" s="17">
        <v>3300</v>
      </c>
      <c r="G187" s="73">
        <v>3300</v>
      </c>
      <c r="H187" s="17">
        <v>3300</v>
      </c>
      <c r="I187" s="17">
        <v>3300</v>
      </c>
      <c r="J187" s="118" t="s">
        <v>10</v>
      </c>
    </row>
    <row r="188" spans="1:10" s="4" customFormat="1" ht="129.75" customHeight="1" x14ac:dyDescent="0.2">
      <c r="A188" s="7">
        <f t="shared" si="94"/>
        <v>176</v>
      </c>
      <c r="B188" s="14" t="s">
        <v>209</v>
      </c>
      <c r="C188" s="14"/>
      <c r="D188" s="17">
        <f>D189+D190+D191+D192</f>
        <v>27800.400000000001</v>
      </c>
      <c r="E188" s="17">
        <f>E189+E190+E191+E192</f>
        <v>24550.400000000001</v>
      </c>
      <c r="F188" s="17">
        <f t="shared" ref="F188:I188" si="117">F189+F190+F191+F192</f>
        <v>2250</v>
      </c>
      <c r="G188" s="17">
        <f t="shared" si="117"/>
        <v>0</v>
      </c>
      <c r="H188" s="17">
        <f t="shared" si="117"/>
        <v>0</v>
      </c>
      <c r="I188" s="17">
        <f t="shared" si="117"/>
        <v>1000</v>
      </c>
      <c r="J188" s="7" t="s">
        <v>113</v>
      </c>
    </row>
    <row r="189" spans="1:10" s="4" customFormat="1" ht="21" customHeight="1" x14ac:dyDescent="0.2">
      <c r="A189" s="7">
        <f t="shared" si="94"/>
        <v>177</v>
      </c>
      <c r="B189" s="15" t="s">
        <v>69</v>
      </c>
      <c r="C189" s="15"/>
      <c r="D189" s="17">
        <f t="shared" ref="D189:D190" si="118">SUM(E189:I189)</f>
        <v>0</v>
      </c>
      <c r="E189" s="17">
        <v>0</v>
      </c>
      <c r="F189" s="17">
        <f t="shared" ref="F189:I189" si="119">F194</f>
        <v>0</v>
      </c>
      <c r="G189" s="17">
        <f t="shared" si="119"/>
        <v>0</v>
      </c>
      <c r="H189" s="17">
        <f t="shared" si="119"/>
        <v>0</v>
      </c>
      <c r="I189" s="17">
        <f t="shared" si="119"/>
        <v>0</v>
      </c>
      <c r="J189" s="7" t="s">
        <v>23</v>
      </c>
    </row>
    <row r="190" spans="1:10" s="4" customFormat="1" ht="20.25" x14ac:dyDescent="0.3">
      <c r="A190" s="7">
        <f t="shared" si="94"/>
        <v>178</v>
      </c>
      <c r="B190" s="19" t="s">
        <v>21</v>
      </c>
      <c r="C190" s="19"/>
      <c r="D190" s="17">
        <f t="shared" si="118"/>
        <v>0</v>
      </c>
      <c r="E190" s="17">
        <v>0</v>
      </c>
      <c r="F190" s="17">
        <f t="shared" ref="F190:I190" si="120">F195</f>
        <v>0</v>
      </c>
      <c r="G190" s="17">
        <f t="shared" si="120"/>
        <v>0</v>
      </c>
      <c r="H190" s="17">
        <f t="shared" si="120"/>
        <v>0</v>
      </c>
      <c r="I190" s="17">
        <f t="shared" si="120"/>
        <v>0</v>
      </c>
      <c r="J190" s="99" t="s">
        <v>10</v>
      </c>
    </row>
    <row r="191" spans="1:10" s="4" customFormat="1" ht="20.25" x14ac:dyDescent="0.3">
      <c r="A191" s="7">
        <f t="shared" si="94"/>
        <v>179</v>
      </c>
      <c r="B191" s="19" t="s">
        <v>3</v>
      </c>
      <c r="C191" s="19"/>
      <c r="D191" s="17">
        <f>SUM(E191:I191)</f>
        <v>27800.400000000001</v>
      </c>
      <c r="E191" s="17">
        <v>24550.400000000001</v>
      </c>
      <c r="F191" s="17">
        <v>2250</v>
      </c>
      <c r="G191" s="17">
        <v>0</v>
      </c>
      <c r="H191" s="17">
        <v>0</v>
      </c>
      <c r="I191" s="17">
        <v>1000</v>
      </c>
      <c r="J191" s="99" t="s">
        <v>10</v>
      </c>
    </row>
    <row r="192" spans="1:10" s="4" customFormat="1" ht="20.25" x14ac:dyDescent="0.3">
      <c r="A192" s="150">
        <f t="shared" si="94"/>
        <v>180</v>
      </c>
      <c r="B192" s="19" t="s">
        <v>22</v>
      </c>
      <c r="C192" s="19"/>
      <c r="D192" s="17">
        <f>SUM(E192:I192)</f>
        <v>0</v>
      </c>
      <c r="E192" s="17">
        <v>0</v>
      </c>
      <c r="F192" s="17">
        <v>0</v>
      </c>
      <c r="G192" s="73">
        <v>0</v>
      </c>
      <c r="H192" s="17">
        <v>0</v>
      </c>
      <c r="I192" s="17">
        <v>0</v>
      </c>
      <c r="J192" s="99" t="s">
        <v>23</v>
      </c>
    </row>
    <row r="193" spans="1:10" s="4" customFormat="1" ht="60.75" x14ac:dyDescent="0.3">
      <c r="A193" s="150">
        <f t="shared" si="94"/>
        <v>181</v>
      </c>
      <c r="B193" s="19" t="s">
        <v>138</v>
      </c>
      <c r="C193" s="19"/>
      <c r="D193" s="17">
        <f>D194+D195+D196+D197</f>
        <v>0</v>
      </c>
      <c r="E193" s="17">
        <f>E194+E195+E196+E197</f>
        <v>0</v>
      </c>
      <c r="F193" s="17">
        <f>F194+F195+F196+F197</f>
        <v>0</v>
      </c>
      <c r="G193" s="17">
        <f t="shared" ref="G193:I193" si="121">G194+G195+G196+G197</f>
        <v>0</v>
      </c>
      <c r="H193" s="17">
        <f t="shared" si="121"/>
        <v>0</v>
      </c>
      <c r="I193" s="17">
        <f t="shared" si="121"/>
        <v>0</v>
      </c>
      <c r="J193" s="150" t="s">
        <v>113</v>
      </c>
    </row>
    <row r="194" spans="1:10" s="4" customFormat="1" ht="20.25" x14ac:dyDescent="0.3">
      <c r="A194" s="150">
        <f t="shared" si="94"/>
        <v>182</v>
      </c>
      <c r="B194" s="19" t="s">
        <v>69</v>
      </c>
      <c r="C194" s="19"/>
      <c r="D194" s="17">
        <f t="shared" ref="D194:D195" si="122">SUM(E194:I194)</f>
        <v>0</v>
      </c>
      <c r="E194" s="17">
        <v>0</v>
      </c>
      <c r="F194" s="81">
        <v>0</v>
      </c>
      <c r="G194" s="81">
        <v>0</v>
      </c>
      <c r="H194" s="17">
        <v>0</v>
      </c>
      <c r="I194" s="17">
        <v>0</v>
      </c>
      <c r="J194" s="151" t="s">
        <v>23</v>
      </c>
    </row>
    <row r="195" spans="1:10" s="4" customFormat="1" ht="20.25" x14ac:dyDescent="0.3">
      <c r="A195" s="150">
        <f t="shared" si="94"/>
        <v>183</v>
      </c>
      <c r="B195" s="19" t="s">
        <v>21</v>
      </c>
      <c r="C195" s="19"/>
      <c r="D195" s="17">
        <f t="shared" si="122"/>
        <v>0</v>
      </c>
      <c r="E195" s="17">
        <v>0</v>
      </c>
      <c r="F195" s="81">
        <v>0</v>
      </c>
      <c r="G195" s="81">
        <v>0</v>
      </c>
      <c r="H195" s="17">
        <v>0</v>
      </c>
      <c r="I195" s="17">
        <v>0</v>
      </c>
      <c r="J195" s="151" t="s">
        <v>10</v>
      </c>
    </row>
    <row r="196" spans="1:10" s="4" customFormat="1" ht="20.25" x14ac:dyDescent="0.3">
      <c r="A196" s="150">
        <f t="shared" si="94"/>
        <v>184</v>
      </c>
      <c r="B196" s="19" t="s">
        <v>3</v>
      </c>
      <c r="C196" s="19"/>
      <c r="D196" s="17">
        <f>SUM(E196:I196)</f>
        <v>0</v>
      </c>
      <c r="E196" s="17">
        <v>0</v>
      </c>
      <c r="F196" s="81">
        <v>0</v>
      </c>
      <c r="G196" s="83">
        <v>0</v>
      </c>
      <c r="H196" s="17">
        <v>0</v>
      </c>
      <c r="I196" s="17">
        <v>0</v>
      </c>
      <c r="J196" s="151" t="s">
        <v>10</v>
      </c>
    </row>
    <row r="197" spans="1:10" s="4" customFormat="1" ht="20.25" x14ac:dyDescent="0.3">
      <c r="A197" s="150">
        <f t="shared" si="94"/>
        <v>185</v>
      </c>
      <c r="B197" s="19" t="s">
        <v>22</v>
      </c>
      <c r="C197" s="19"/>
      <c r="D197" s="17">
        <f>SUM(E197:I197)</f>
        <v>0</v>
      </c>
      <c r="E197" s="17">
        <v>0</v>
      </c>
      <c r="F197" s="17">
        <v>0</v>
      </c>
      <c r="G197" s="73">
        <v>0</v>
      </c>
      <c r="H197" s="17">
        <v>0</v>
      </c>
      <c r="I197" s="17">
        <v>0</v>
      </c>
      <c r="J197" s="151" t="s">
        <v>23</v>
      </c>
    </row>
    <row r="198" spans="1:10" s="4" customFormat="1" ht="60.75" x14ac:dyDescent="0.2">
      <c r="A198" s="150">
        <f t="shared" si="94"/>
        <v>186</v>
      </c>
      <c r="B198" s="14" t="s">
        <v>70</v>
      </c>
      <c r="C198" s="14"/>
      <c r="D198" s="17">
        <f>SUM(E198:I198)</f>
        <v>700</v>
      </c>
      <c r="E198" s="17">
        <f>E199+E200+E201+E202</f>
        <v>0</v>
      </c>
      <c r="F198" s="17">
        <f t="shared" ref="F198:I198" si="123">F199+F200+F201+F202</f>
        <v>0</v>
      </c>
      <c r="G198" s="17">
        <f t="shared" si="123"/>
        <v>0</v>
      </c>
      <c r="H198" s="17">
        <f t="shared" si="123"/>
        <v>0</v>
      </c>
      <c r="I198" s="17">
        <f t="shared" si="123"/>
        <v>700</v>
      </c>
      <c r="J198" s="43">
        <v>42</v>
      </c>
    </row>
    <row r="199" spans="1:10" s="4" customFormat="1" ht="20.25" x14ac:dyDescent="0.2">
      <c r="A199" s="7">
        <f t="shared" si="94"/>
        <v>187</v>
      </c>
      <c r="B199" s="15" t="s">
        <v>69</v>
      </c>
      <c r="C199" s="15"/>
      <c r="D199" s="17">
        <f>SUM(E199:I199)</f>
        <v>0</v>
      </c>
      <c r="E199" s="17">
        <v>0</v>
      </c>
      <c r="F199" s="17">
        <v>0</v>
      </c>
      <c r="G199" s="73">
        <v>0</v>
      </c>
      <c r="H199" s="17">
        <v>0</v>
      </c>
      <c r="I199" s="17">
        <v>0</v>
      </c>
      <c r="J199" s="7" t="s">
        <v>23</v>
      </c>
    </row>
    <row r="200" spans="1:10" s="4" customFormat="1" ht="20.25" x14ac:dyDescent="0.3">
      <c r="A200" s="7">
        <f t="shared" si="94"/>
        <v>188</v>
      </c>
      <c r="B200" s="19" t="s">
        <v>21</v>
      </c>
      <c r="C200" s="19"/>
      <c r="D200" s="17">
        <f t="shared" ref="D200:D202" si="124">SUM(E200:I200)</f>
        <v>0</v>
      </c>
      <c r="E200" s="17">
        <v>0</v>
      </c>
      <c r="F200" s="17">
        <v>0</v>
      </c>
      <c r="G200" s="73">
        <v>0</v>
      </c>
      <c r="H200" s="17">
        <v>0</v>
      </c>
      <c r="I200" s="17">
        <v>0</v>
      </c>
      <c r="J200" s="99" t="s">
        <v>10</v>
      </c>
    </row>
    <row r="201" spans="1:10" s="4" customFormat="1" ht="20.25" x14ac:dyDescent="0.3">
      <c r="A201" s="7">
        <f t="shared" si="94"/>
        <v>189</v>
      </c>
      <c r="B201" s="19" t="s">
        <v>3</v>
      </c>
      <c r="C201" s="19"/>
      <c r="D201" s="17">
        <f t="shared" si="124"/>
        <v>700</v>
      </c>
      <c r="E201" s="17">
        <v>0</v>
      </c>
      <c r="F201" s="17">
        <v>0</v>
      </c>
      <c r="G201" s="17">
        <v>0</v>
      </c>
      <c r="H201" s="17">
        <v>0</v>
      </c>
      <c r="I201" s="17">
        <v>700</v>
      </c>
      <c r="J201" s="99" t="s">
        <v>10</v>
      </c>
    </row>
    <row r="202" spans="1:10" s="4" customFormat="1" ht="20.25" x14ac:dyDescent="0.3">
      <c r="A202" s="7">
        <f t="shared" si="94"/>
        <v>190</v>
      </c>
      <c r="B202" s="19" t="s">
        <v>22</v>
      </c>
      <c r="C202" s="19"/>
      <c r="D202" s="17">
        <f t="shared" si="124"/>
        <v>0</v>
      </c>
      <c r="E202" s="17">
        <v>0</v>
      </c>
      <c r="F202" s="17">
        <v>0</v>
      </c>
      <c r="G202" s="73">
        <v>0</v>
      </c>
      <c r="H202" s="17">
        <v>0</v>
      </c>
      <c r="I202" s="17">
        <v>0</v>
      </c>
      <c r="J202" s="99" t="s">
        <v>23</v>
      </c>
    </row>
    <row r="203" spans="1:10" s="4" customFormat="1" ht="104.25" customHeight="1" x14ac:dyDescent="0.2">
      <c r="A203" s="7">
        <f t="shared" si="94"/>
        <v>191</v>
      </c>
      <c r="B203" s="14" t="s">
        <v>135</v>
      </c>
      <c r="C203" s="14"/>
      <c r="D203" s="17">
        <f>D204+D205+D206+D207</f>
        <v>8942</v>
      </c>
      <c r="E203" s="17">
        <f>E204+E205+E206+E207</f>
        <v>6067.9</v>
      </c>
      <c r="F203" s="17">
        <f t="shared" ref="F203:I203" si="125">F204+F205+F206+F207</f>
        <v>1874.1</v>
      </c>
      <c r="G203" s="17">
        <f t="shared" si="125"/>
        <v>0</v>
      </c>
      <c r="H203" s="17">
        <f t="shared" si="125"/>
        <v>0</v>
      </c>
      <c r="I203" s="17">
        <f t="shared" si="125"/>
        <v>1000</v>
      </c>
      <c r="J203" s="43">
        <v>42</v>
      </c>
    </row>
    <row r="204" spans="1:10" s="4" customFormat="1" ht="21" customHeight="1" x14ac:dyDescent="0.2">
      <c r="A204" s="7">
        <f t="shared" ref="A204:A217" si="126">A203+1</f>
        <v>192</v>
      </c>
      <c r="B204" s="15" t="s">
        <v>69</v>
      </c>
      <c r="C204" s="15"/>
      <c r="D204" s="17">
        <f>SUM(E204:I204)</f>
        <v>1065.2</v>
      </c>
      <c r="E204" s="17">
        <f>E209+E214</f>
        <v>1065.2</v>
      </c>
      <c r="F204" s="17">
        <v>0</v>
      </c>
      <c r="G204" s="73">
        <v>0</v>
      </c>
      <c r="H204" s="17">
        <v>0</v>
      </c>
      <c r="I204" s="17">
        <v>0</v>
      </c>
      <c r="J204" s="7" t="s">
        <v>23</v>
      </c>
    </row>
    <row r="205" spans="1:10" s="4" customFormat="1" ht="21" customHeight="1" x14ac:dyDescent="0.3">
      <c r="A205" s="7">
        <f t="shared" si="126"/>
        <v>193</v>
      </c>
      <c r="B205" s="19" t="s">
        <v>21</v>
      </c>
      <c r="C205" s="19"/>
      <c r="D205" s="17">
        <f t="shared" ref="D205:D212" si="127">SUM(E205:I205)</f>
        <v>2080.1999999999998</v>
      </c>
      <c r="E205" s="17">
        <f t="shared" ref="E205:E207" si="128">E210+E215</f>
        <v>2080.1999999999998</v>
      </c>
      <c r="F205" s="17">
        <v>0</v>
      </c>
      <c r="G205" s="73">
        <v>0</v>
      </c>
      <c r="H205" s="17">
        <v>0</v>
      </c>
      <c r="I205" s="17">
        <v>0</v>
      </c>
      <c r="J205" s="99" t="s">
        <v>10</v>
      </c>
    </row>
    <row r="206" spans="1:10" s="4" customFormat="1" ht="21" customHeight="1" x14ac:dyDescent="0.3">
      <c r="A206" s="7">
        <f t="shared" si="126"/>
        <v>194</v>
      </c>
      <c r="B206" s="19" t="s">
        <v>3</v>
      </c>
      <c r="C206" s="19"/>
      <c r="D206" s="17">
        <f t="shared" si="127"/>
        <v>5796.6</v>
      </c>
      <c r="E206" s="17">
        <f>E211+E216+200</f>
        <v>2922.5</v>
      </c>
      <c r="F206" s="17">
        <v>1874.1</v>
      </c>
      <c r="G206" s="17">
        <v>0</v>
      </c>
      <c r="H206" s="17">
        <v>0</v>
      </c>
      <c r="I206" s="17">
        <v>1000</v>
      </c>
      <c r="J206" s="99" t="s">
        <v>10</v>
      </c>
    </row>
    <row r="207" spans="1:10" s="4" customFormat="1" ht="20.25" x14ac:dyDescent="0.3">
      <c r="A207" s="7">
        <f t="shared" si="126"/>
        <v>195</v>
      </c>
      <c r="B207" s="19" t="s">
        <v>22</v>
      </c>
      <c r="C207" s="19"/>
      <c r="D207" s="17">
        <f t="shared" si="127"/>
        <v>0</v>
      </c>
      <c r="E207" s="17">
        <f t="shared" si="128"/>
        <v>0</v>
      </c>
      <c r="F207" s="17">
        <v>0</v>
      </c>
      <c r="G207" s="73">
        <v>0</v>
      </c>
      <c r="H207" s="17">
        <v>0</v>
      </c>
      <c r="I207" s="17">
        <v>0</v>
      </c>
      <c r="J207" s="99" t="s">
        <v>23</v>
      </c>
    </row>
    <row r="208" spans="1:10" s="4" customFormat="1" ht="64.5" customHeight="1" x14ac:dyDescent="0.2">
      <c r="A208" s="145">
        <f t="shared" si="126"/>
        <v>196</v>
      </c>
      <c r="B208" s="14" t="s">
        <v>136</v>
      </c>
      <c r="C208" s="148"/>
      <c r="D208" s="17">
        <f t="shared" si="127"/>
        <v>1867.9</v>
      </c>
      <c r="E208" s="17">
        <f>E209+E210+E211+E212</f>
        <v>1867.9</v>
      </c>
      <c r="F208" s="17">
        <f t="shared" ref="F208" si="129">F209+F210+F211+F212</f>
        <v>0</v>
      </c>
      <c r="G208" s="17">
        <f t="shared" ref="G208" si="130">G209+G210+G211+G212</f>
        <v>0</v>
      </c>
      <c r="H208" s="17">
        <f t="shared" ref="H208" si="131">H209+H210+H211+H212</f>
        <v>0</v>
      </c>
      <c r="I208" s="17">
        <f t="shared" ref="I208" si="132">I209+I210+I211+I212</f>
        <v>0</v>
      </c>
      <c r="J208" s="43">
        <v>42</v>
      </c>
    </row>
    <row r="209" spans="1:10" s="4" customFormat="1" ht="20.25" x14ac:dyDescent="0.2">
      <c r="A209" s="145">
        <f t="shared" si="126"/>
        <v>197</v>
      </c>
      <c r="B209" s="15" t="s">
        <v>69</v>
      </c>
      <c r="C209" s="15"/>
      <c r="D209" s="17">
        <f t="shared" si="127"/>
        <v>1065.2</v>
      </c>
      <c r="E209" s="17">
        <v>1065.2</v>
      </c>
      <c r="F209" s="17">
        <v>0</v>
      </c>
      <c r="G209" s="73">
        <v>0</v>
      </c>
      <c r="H209" s="17">
        <v>0</v>
      </c>
      <c r="I209" s="17">
        <v>0</v>
      </c>
      <c r="J209" s="145" t="s">
        <v>23</v>
      </c>
    </row>
    <row r="210" spans="1:10" s="4" customFormat="1" ht="20.25" x14ac:dyDescent="0.3">
      <c r="A210" s="145">
        <f t="shared" si="126"/>
        <v>198</v>
      </c>
      <c r="B210" s="19" t="s">
        <v>21</v>
      </c>
      <c r="C210" s="19"/>
      <c r="D210" s="17">
        <f t="shared" si="127"/>
        <v>80.2</v>
      </c>
      <c r="E210" s="17">
        <v>80.2</v>
      </c>
      <c r="F210" s="17">
        <v>0</v>
      </c>
      <c r="G210" s="73">
        <v>0</v>
      </c>
      <c r="H210" s="17">
        <v>0</v>
      </c>
      <c r="I210" s="17">
        <v>0</v>
      </c>
      <c r="J210" s="146" t="s">
        <v>10</v>
      </c>
    </row>
    <row r="211" spans="1:10" s="4" customFormat="1" ht="20.25" x14ac:dyDescent="0.3">
      <c r="A211" s="145">
        <f t="shared" si="126"/>
        <v>199</v>
      </c>
      <c r="B211" s="19" t="s">
        <v>3</v>
      </c>
      <c r="C211" s="19"/>
      <c r="D211" s="17">
        <f t="shared" si="127"/>
        <v>722.5</v>
      </c>
      <c r="E211" s="17">
        <v>722.5</v>
      </c>
      <c r="F211" s="17">
        <v>0</v>
      </c>
      <c r="G211" s="17">
        <v>0</v>
      </c>
      <c r="H211" s="17">
        <v>0</v>
      </c>
      <c r="I211" s="17">
        <v>0</v>
      </c>
      <c r="J211" s="146" t="s">
        <v>10</v>
      </c>
    </row>
    <row r="212" spans="1:10" s="4" customFormat="1" ht="20.25" x14ac:dyDescent="0.3">
      <c r="A212" s="145">
        <f t="shared" si="126"/>
        <v>200</v>
      </c>
      <c r="B212" s="19" t="s">
        <v>22</v>
      </c>
      <c r="C212" s="19"/>
      <c r="D212" s="17">
        <f t="shared" si="127"/>
        <v>0</v>
      </c>
      <c r="E212" s="17">
        <v>0</v>
      </c>
      <c r="F212" s="17">
        <v>0</v>
      </c>
      <c r="G212" s="73">
        <v>0</v>
      </c>
      <c r="H212" s="17">
        <v>0</v>
      </c>
      <c r="I212" s="17">
        <v>0</v>
      </c>
      <c r="J212" s="146" t="s">
        <v>23</v>
      </c>
    </row>
    <row r="213" spans="1:10" s="4" customFormat="1" ht="60.75" x14ac:dyDescent="0.2">
      <c r="A213" s="153">
        <f t="shared" si="126"/>
        <v>201</v>
      </c>
      <c r="B213" s="14" t="s">
        <v>147</v>
      </c>
      <c r="C213" s="148"/>
      <c r="D213" s="17">
        <f t="shared" ref="D213:D217" si="133">SUM(E213:I213)</f>
        <v>4000</v>
      </c>
      <c r="E213" s="17">
        <f>E214+E215+E216+E217</f>
        <v>4000</v>
      </c>
      <c r="F213" s="17">
        <f t="shared" ref="F213:I213" si="134">F214+F215+F216+F217</f>
        <v>0</v>
      </c>
      <c r="G213" s="17">
        <f t="shared" si="134"/>
        <v>0</v>
      </c>
      <c r="H213" s="17">
        <f t="shared" si="134"/>
        <v>0</v>
      </c>
      <c r="I213" s="17">
        <f t="shared" si="134"/>
        <v>0</v>
      </c>
      <c r="J213" s="43">
        <v>42</v>
      </c>
    </row>
    <row r="214" spans="1:10" s="4" customFormat="1" ht="20.25" x14ac:dyDescent="0.2">
      <c r="A214" s="153">
        <f t="shared" si="126"/>
        <v>202</v>
      </c>
      <c r="B214" s="15" t="s">
        <v>69</v>
      </c>
      <c r="C214" s="15"/>
      <c r="D214" s="17">
        <f t="shared" si="133"/>
        <v>0</v>
      </c>
      <c r="E214" s="17">
        <v>0</v>
      </c>
      <c r="F214" s="17">
        <v>0</v>
      </c>
      <c r="G214" s="73">
        <v>0</v>
      </c>
      <c r="H214" s="17">
        <v>0</v>
      </c>
      <c r="I214" s="17">
        <v>0</v>
      </c>
      <c r="J214" s="153" t="s">
        <v>23</v>
      </c>
    </row>
    <row r="215" spans="1:10" s="4" customFormat="1" ht="20.25" x14ac:dyDescent="0.3">
      <c r="A215" s="153">
        <f t="shared" si="126"/>
        <v>203</v>
      </c>
      <c r="B215" s="19" t="s">
        <v>21</v>
      </c>
      <c r="C215" s="19"/>
      <c r="D215" s="17">
        <f t="shared" si="133"/>
        <v>2000</v>
      </c>
      <c r="E215" s="17">
        <v>2000</v>
      </c>
      <c r="F215" s="17">
        <v>0</v>
      </c>
      <c r="G215" s="73">
        <v>0</v>
      </c>
      <c r="H215" s="17">
        <v>0</v>
      </c>
      <c r="I215" s="17">
        <v>0</v>
      </c>
      <c r="J215" s="154" t="s">
        <v>10</v>
      </c>
    </row>
    <row r="216" spans="1:10" s="4" customFormat="1" ht="20.25" x14ac:dyDescent="0.3">
      <c r="A216" s="153">
        <f t="shared" si="126"/>
        <v>204</v>
      </c>
      <c r="B216" s="19" t="s">
        <v>3</v>
      </c>
      <c r="C216" s="19"/>
      <c r="D216" s="17">
        <f t="shared" si="133"/>
        <v>2000</v>
      </c>
      <c r="E216" s="17">
        <v>2000</v>
      </c>
      <c r="F216" s="17">
        <v>0</v>
      </c>
      <c r="G216" s="17">
        <v>0</v>
      </c>
      <c r="H216" s="17">
        <v>0</v>
      </c>
      <c r="I216" s="17">
        <v>0</v>
      </c>
      <c r="J216" s="154" t="s">
        <v>10</v>
      </c>
    </row>
    <row r="217" spans="1:10" s="4" customFormat="1" ht="20.25" x14ac:dyDescent="0.3">
      <c r="A217" s="153">
        <f t="shared" si="126"/>
        <v>205</v>
      </c>
      <c r="B217" s="19" t="s">
        <v>22</v>
      </c>
      <c r="C217" s="19"/>
      <c r="D217" s="17">
        <f t="shared" si="133"/>
        <v>0</v>
      </c>
      <c r="E217" s="17">
        <v>0</v>
      </c>
      <c r="F217" s="17">
        <v>0</v>
      </c>
      <c r="G217" s="73">
        <v>0</v>
      </c>
      <c r="H217" s="17">
        <v>0</v>
      </c>
      <c r="I217" s="17">
        <v>0</v>
      </c>
      <c r="J217" s="154" t="s">
        <v>23</v>
      </c>
    </row>
    <row r="218" spans="1:10" s="4" customFormat="1" x14ac:dyDescent="0.2">
      <c r="A218" s="5"/>
      <c r="B218" s="6"/>
      <c r="C218" s="6"/>
      <c r="G218" s="71"/>
    </row>
    <row r="219" spans="1:10" s="4" customFormat="1" x14ac:dyDescent="0.2">
      <c r="A219" s="5"/>
      <c r="B219" s="6"/>
      <c r="C219" s="6"/>
      <c r="G219" s="71"/>
    </row>
    <row r="220" spans="1:10" s="4" customFormat="1" x14ac:dyDescent="0.2">
      <c r="A220" s="5"/>
      <c r="B220" s="6"/>
      <c r="C220" s="6"/>
      <c r="G220" s="71"/>
    </row>
    <row r="221" spans="1:10" s="4" customFormat="1" x14ac:dyDescent="0.2">
      <c r="A221" s="5"/>
      <c r="B221" s="6" t="s">
        <v>68</v>
      </c>
      <c r="C221" s="6"/>
      <c r="G221" s="71"/>
    </row>
    <row r="222" spans="1:10" s="4" customFormat="1" x14ac:dyDescent="0.2">
      <c r="A222" s="5"/>
      <c r="B222" s="6"/>
      <c r="C222" s="6"/>
      <c r="G222" s="71"/>
    </row>
    <row r="223" spans="1:10" s="4" customFormat="1" x14ac:dyDescent="0.2">
      <c r="A223" s="5"/>
      <c r="B223" s="6"/>
      <c r="C223" s="6"/>
      <c r="G223" s="71"/>
    </row>
    <row r="224" spans="1:10" s="4" customFormat="1" x14ac:dyDescent="0.2">
      <c r="A224" s="5"/>
      <c r="B224" s="6"/>
      <c r="C224" s="6"/>
      <c r="G224" s="71"/>
    </row>
    <row r="225" spans="1:7" s="4" customFormat="1" x14ac:dyDescent="0.2">
      <c r="A225" s="5"/>
      <c r="B225" s="6"/>
      <c r="C225" s="6"/>
      <c r="G225" s="71"/>
    </row>
    <row r="226" spans="1:7" s="4" customFormat="1" x14ac:dyDescent="0.2">
      <c r="A226" s="5"/>
      <c r="B226" s="6"/>
      <c r="C226" s="6"/>
      <c r="G226" s="71"/>
    </row>
    <row r="227" spans="1:7" s="4" customFormat="1" x14ac:dyDescent="0.2">
      <c r="A227" s="5"/>
      <c r="B227" s="6"/>
      <c r="C227" s="6"/>
      <c r="G227" s="71"/>
    </row>
    <row r="228" spans="1:7" s="4" customFormat="1" x14ac:dyDescent="0.2">
      <c r="A228" s="5"/>
      <c r="B228" s="6"/>
      <c r="C228" s="6"/>
      <c r="G228" s="71"/>
    </row>
    <row r="229" spans="1:7" s="4" customFormat="1" x14ac:dyDescent="0.2">
      <c r="A229" s="5"/>
      <c r="B229" s="6"/>
      <c r="C229" s="6"/>
      <c r="G229" s="71"/>
    </row>
    <row r="230" spans="1:7" s="4" customFormat="1" x14ac:dyDescent="0.2">
      <c r="A230" s="5"/>
      <c r="B230" s="6"/>
      <c r="C230" s="6"/>
      <c r="G230" s="71"/>
    </row>
    <row r="231" spans="1:7" s="4" customFormat="1" x14ac:dyDescent="0.2">
      <c r="A231" s="5"/>
      <c r="B231" s="6"/>
      <c r="C231" s="6"/>
      <c r="G231" s="71"/>
    </row>
    <row r="232" spans="1:7" s="4" customFormat="1" x14ac:dyDescent="0.2">
      <c r="A232" s="5"/>
      <c r="B232" s="6"/>
      <c r="C232" s="6"/>
      <c r="G232" s="71"/>
    </row>
    <row r="233" spans="1:7" s="4" customFormat="1" x14ac:dyDescent="0.2">
      <c r="A233" s="5"/>
      <c r="B233" s="6"/>
      <c r="C233" s="6"/>
      <c r="G233" s="71"/>
    </row>
    <row r="234" spans="1:7" s="4" customFormat="1" x14ac:dyDescent="0.2">
      <c r="A234" s="5"/>
      <c r="B234" s="6"/>
      <c r="C234" s="6"/>
      <c r="G234" s="71"/>
    </row>
    <row r="235" spans="1:7" s="4" customFormat="1" x14ac:dyDescent="0.2">
      <c r="A235" s="5"/>
      <c r="B235" s="6"/>
      <c r="C235" s="6"/>
      <c r="G235" s="71"/>
    </row>
    <row r="236" spans="1:7" s="4" customFormat="1" x14ac:dyDescent="0.2">
      <c r="A236" s="5"/>
      <c r="B236" s="6"/>
      <c r="C236" s="6"/>
      <c r="G236" s="71"/>
    </row>
    <row r="237" spans="1:7" s="4" customFormat="1" x14ac:dyDescent="0.2">
      <c r="A237" s="5"/>
      <c r="B237" s="6"/>
      <c r="C237" s="6"/>
      <c r="G237" s="71"/>
    </row>
    <row r="238" spans="1:7" s="4" customFormat="1" x14ac:dyDescent="0.2">
      <c r="A238" s="5"/>
      <c r="B238" s="6"/>
      <c r="C238" s="6"/>
      <c r="G238" s="71"/>
    </row>
    <row r="239" spans="1:7" s="4" customFormat="1" x14ac:dyDescent="0.2">
      <c r="A239" s="5"/>
      <c r="B239" s="6"/>
      <c r="C239" s="6"/>
      <c r="G239" s="71"/>
    </row>
    <row r="240" spans="1:7" s="4" customFormat="1" x14ac:dyDescent="0.2">
      <c r="A240" s="5"/>
      <c r="B240" s="6"/>
      <c r="C240" s="6"/>
      <c r="G240" s="71"/>
    </row>
    <row r="241" spans="1:7" s="4" customFormat="1" x14ac:dyDescent="0.2">
      <c r="A241" s="5"/>
      <c r="B241" s="6"/>
      <c r="C241" s="6"/>
      <c r="G241" s="71"/>
    </row>
    <row r="242" spans="1:7" s="4" customFormat="1" x14ac:dyDescent="0.2">
      <c r="A242" s="5"/>
      <c r="B242" s="6"/>
      <c r="C242" s="6"/>
      <c r="G242" s="71"/>
    </row>
    <row r="243" spans="1:7" s="4" customFormat="1" x14ac:dyDescent="0.2">
      <c r="A243" s="5"/>
      <c r="B243" s="6"/>
      <c r="C243" s="6"/>
      <c r="G243" s="71"/>
    </row>
    <row r="244" spans="1:7" s="4" customFormat="1" x14ac:dyDescent="0.2">
      <c r="A244" s="5"/>
      <c r="B244" s="6"/>
      <c r="C244" s="6"/>
      <c r="G244" s="71"/>
    </row>
    <row r="245" spans="1:7" s="4" customFormat="1" x14ac:dyDescent="0.2">
      <c r="A245" s="5"/>
      <c r="B245" s="6"/>
      <c r="C245" s="6"/>
      <c r="G245" s="71"/>
    </row>
    <row r="246" spans="1:7" s="4" customFormat="1" x14ac:dyDescent="0.2">
      <c r="A246" s="5"/>
      <c r="B246" s="6"/>
      <c r="C246" s="6"/>
      <c r="G246" s="71"/>
    </row>
    <row r="247" spans="1:7" s="4" customFormat="1" x14ac:dyDescent="0.2">
      <c r="A247" s="5"/>
      <c r="B247" s="6"/>
      <c r="C247" s="6"/>
      <c r="G247" s="71"/>
    </row>
    <row r="248" spans="1:7" s="4" customFormat="1" x14ac:dyDescent="0.2">
      <c r="A248" s="5"/>
      <c r="B248" s="6"/>
      <c r="C248" s="6"/>
      <c r="G248" s="71"/>
    </row>
    <row r="249" spans="1:7" s="4" customFormat="1" x14ac:dyDescent="0.2">
      <c r="A249" s="5"/>
      <c r="B249" s="6"/>
      <c r="C249" s="6"/>
      <c r="G249" s="71"/>
    </row>
    <row r="250" spans="1:7" s="4" customFormat="1" x14ac:dyDescent="0.2">
      <c r="A250" s="5"/>
      <c r="B250" s="6"/>
      <c r="C250" s="6"/>
      <c r="G250" s="71"/>
    </row>
    <row r="251" spans="1:7" s="4" customFormat="1" x14ac:dyDescent="0.2">
      <c r="A251" s="5"/>
      <c r="B251" s="6"/>
      <c r="C251" s="6"/>
      <c r="G251" s="71"/>
    </row>
    <row r="252" spans="1:7" s="4" customFormat="1" x14ac:dyDescent="0.2">
      <c r="A252" s="5"/>
      <c r="B252" s="6"/>
      <c r="C252" s="6"/>
      <c r="G252" s="71"/>
    </row>
    <row r="253" spans="1:7" s="4" customFormat="1" x14ac:dyDescent="0.2">
      <c r="A253" s="5"/>
      <c r="B253" s="6"/>
      <c r="C253" s="6"/>
      <c r="G253" s="71"/>
    </row>
    <row r="254" spans="1:7" s="4" customFormat="1" x14ac:dyDescent="0.2">
      <c r="A254" s="5"/>
      <c r="B254" s="6"/>
      <c r="C254" s="6"/>
      <c r="G254" s="71"/>
    </row>
    <row r="255" spans="1:7" s="4" customFormat="1" x14ac:dyDescent="0.2">
      <c r="A255" s="5"/>
      <c r="B255" s="6"/>
      <c r="C255" s="6"/>
      <c r="G255" s="71"/>
    </row>
    <row r="256" spans="1:7" s="4" customFormat="1" x14ac:dyDescent="0.2">
      <c r="A256" s="5"/>
      <c r="B256" s="6"/>
      <c r="C256" s="6"/>
      <c r="G256" s="71"/>
    </row>
    <row r="257" spans="1:7" s="4" customFormat="1" x14ac:dyDescent="0.2">
      <c r="A257" s="5"/>
      <c r="B257" s="6"/>
      <c r="C257" s="6"/>
      <c r="G257" s="71"/>
    </row>
    <row r="258" spans="1:7" s="4" customFormat="1" x14ac:dyDescent="0.2">
      <c r="A258" s="5"/>
      <c r="B258" s="6"/>
      <c r="C258" s="6"/>
      <c r="G258" s="71"/>
    </row>
    <row r="259" spans="1:7" s="4" customFormat="1" x14ac:dyDescent="0.2">
      <c r="A259" s="5"/>
      <c r="B259" s="6"/>
      <c r="C259" s="6"/>
      <c r="G259" s="71"/>
    </row>
    <row r="260" spans="1:7" s="4" customFormat="1" x14ac:dyDescent="0.2">
      <c r="A260" s="5"/>
      <c r="B260" s="6"/>
      <c r="C260" s="6"/>
      <c r="G260" s="71"/>
    </row>
    <row r="261" spans="1:7" s="4" customFormat="1" x14ac:dyDescent="0.2">
      <c r="A261" s="5"/>
      <c r="B261" s="6"/>
      <c r="C261" s="6"/>
      <c r="G261" s="71"/>
    </row>
    <row r="262" spans="1:7" s="4" customFormat="1" x14ac:dyDescent="0.2">
      <c r="A262" s="5"/>
      <c r="B262" s="6"/>
      <c r="C262" s="6"/>
      <c r="G262" s="71"/>
    </row>
    <row r="263" spans="1:7" s="4" customFormat="1" x14ac:dyDescent="0.2">
      <c r="A263" s="5"/>
      <c r="B263" s="6"/>
      <c r="C263" s="6"/>
      <c r="G263" s="71"/>
    </row>
    <row r="264" spans="1:7" s="4" customFormat="1" x14ac:dyDescent="0.2">
      <c r="A264" s="5"/>
      <c r="B264" s="6"/>
      <c r="C264" s="6"/>
      <c r="G264" s="71"/>
    </row>
    <row r="265" spans="1:7" s="4" customFormat="1" x14ac:dyDescent="0.2">
      <c r="A265" s="5"/>
      <c r="B265" s="6"/>
      <c r="C265" s="6"/>
      <c r="G265" s="71"/>
    </row>
    <row r="266" spans="1:7" s="4" customFormat="1" x14ac:dyDescent="0.2">
      <c r="A266" s="5"/>
      <c r="B266" s="6"/>
      <c r="C266" s="6"/>
      <c r="G266" s="71"/>
    </row>
    <row r="267" spans="1:7" s="4" customFormat="1" x14ac:dyDescent="0.2">
      <c r="A267" s="5"/>
      <c r="B267" s="6"/>
      <c r="C267" s="6"/>
      <c r="G267" s="71"/>
    </row>
    <row r="268" spans="1:7" s="4" customFormat="1" x14ac:dyDescent="0.2">
      <c r="A268" s="5"/>
      <c r="B268" s="6"/>
      <c r="C268" s="6"/>
      <c r="G268" s="71"/>
    </row>
    <row r="269" spans="1:7" s="4" customFormat="1" x14ac:dyDescent="0.2">
      <c r="A269" s="5"/>
      <c r="B269" s="6"/>
      <c r="C269" s="6"/>
      <c r="G269" s="71"/>
    </row>
    <row r="270" spans="1:7" s="4" customFormat="1" x14ac:dyDescent="0.2">
      <c r="A270" s="5"/>
      <c r="B270" s="6"/>
      <c r="C270" s="6"/>
      <c r="G270" s="71"/>
    </row>
    <row r="271" spans="1:7" s="4" customFormat="1" x14ac:dyDescent="0.2">
      <c r="A271" s="5"/>
      <c r="B271" s="6"/>
      <c r="C271" s="6"/>
      <c r="G271" s="71"/>
    </row>
    <row r="272" spans="1:7" s="4" customFormat="1" x14ac:dyDescent="0.2">
      <c r="A272" s="5"/>
      <c r="B272" s="6"/>
      <c r="C272" s="6"/>
      <c r="G272" s="71"/>
    </row>
    <row r="273" spans="1:7" s="4" customFormat="1" x14ac:dyDescent="0.2">
      <c r="A273" s="5"/>
      <c r="B273" s="6"/>
      <c r="C273" s="6"/>
      <c r="G273" s="71"/>
    </row>
    <row r="274" spans="1:7" s="4" customFormat="1" x14ac:dyDescent="0.2">
      <c r="A274" s="5"/>
      <c r="B274" s="6"/>
      <c r="C274" s="6"/>
      <c r="G274" s="71"/>
    </row>
    <row r="275" spans="1:7" s="4" customFormat="1" x14ac:dyDescent="0.2">
      <c r="A275" s="5"/>
      <c r="B275" s="6"/>
      <c r="C275" s="6"/>
      <c r="G275" s="71"/>
    </row>
    <row r="276" spans="1:7" s="4" customFormat="1" x14ac:dyDescent="0.2">
      <c r="A276" s="5"/>
      <c r="B276" s="6"/>
      <c r="C276" s="6"/>
      <c r="G276" s="71"/>
    </row>
    <row r="277" spans="1:7" s="4" customFormat="1" x14ac:dyDescent="0.2">
      <c r="A277" s="5"/>
      <c r="B277" s="6"/>
      <c r="C277" s="6"/>
      <c r="G277" s="71"/>
    </row>
    <row r="278" spans="1:7" s="4" customFormat="1" x14ac:dyDescent="0.2">
      <c r="A278" s="5"/>
      <c r="B278" s="6"/>
      <c r="C278" s="6"/>
      <c r="G278" s="71"/>
    </row>
    <row r="279" spans="1:7" s="4" customFormat="1" x14ac:dyDescent="0.2">
      <c r="A279" s="5"/>
      <c r="B279" s="6"/>
      <c r="C279" s="6"/>
      <c r="G279" s="71"/>
    </row>
    <row r="280" spans="1:7" s="4" customFormat="1" x14ac:dyDescent="0.2">
      <c r="A280" s="5"/>
      <c r="B280" s="6"/>
      <c r="C280" s="6"/>
      <c r="G280" s="71"/>
    </row>
    <row r="281" spans="1:7" s="4" customFormat="1" x14ac:dyDescent="0.2">
      <c r="A281" s="5"/>
      <c r="B281" s="6"/>
      <c r="C281" s="6"/>
      <c r="G281" s="71"/>
    </row>
    <row r="282" spans="1:7" s="4" customFormat="1" x14ac:dyDescent="0.2">
      <c r="A282" s="5"/>
      <c r="B282" s="6"/>
      <c r="C282" s="6"/>
      <c r="G282" s="71"/>
    </row>
    <row r="283" spans="1:7" s="4" customFormat="1" x14ac:dyDescent="0.2">
      <c r="A283" s="5"/>
      <c r="B283" s="6"/>
      <c r="C283" s="6"/>
      <c r="G283" s="71"/>
    </row>
    <row r="284" spans="1:7" s="4" customFormat="1" x14ac:dyDescent="0.2">
      <c r="A284" s="5"/>
      <c r="B284" s="6"/>
      <c r="C284" s="6"/>
      <c r="G284" s="71"/>
    </row>
    <row r="285" spans="1:7" s="4" customFormat="1" x14ac:dyDescent="0.2">
      <c r="A285" s="5"/>
      <c r="B285" s="6"/>
      <c r="C285" s="6"/>
      <c r="G285" s="71"/>
    </row>
    <row r="286" spans="1:7" s="4" customFormat="1" x14ac:dyDescent="0.2">
      <c r="A286" s="5"/>
      <c r="B286" s="6"/>
      <c r="C286" s="6"/>
      <c r="G286" s="71"/>
    </row>
    <row r="287" spans="1:7" s="4" customFormat="1" x14ac:dyDescent="0.2">
      <c r="A287" s="5"/>
      <c r="B287" s="6"/>
      <c r="C287" s="6"/>
      <c r="G287" s="71"/>
    </row>
    <row r="288" spans="1:7" s="4" customFormat="1" x14ac:dyDescent="0.2">
      <c r="A288" s="5"/>
      <c r="B288" s="6"/>
      <c r="C288" s="6"/>
      <c r="G288" s="71"/>
    </row>
    <row r="289" spans="1:7" s="4" customFormat="1" x14ac:dyDescent="0.2">
      <c r="A289" s="5"/>
      <c r="B289" s="6"/>
      <c r="C289" s="6"/>
      <c r="G289" s="71"/>
    </row>
    <row r="290" spans="1:7" s="4" customFormat="1" x14ac:dyDescent="0.2">
      <c r="A290" s="5"/>
      <c r="B290" s="6"/>
      <c r="C290" s="6"/>
      <c r="G290" s="71"/>
    </row>
    <row r="291" spans="1:7" s="4" customFormat="1" x14ac:dyDescent="0.2">
      <c r="A291" s="5"/>
      <c r="B291" s="6"/>
      <c r="C291" s="6"/>
      <c r="G291" s="71"/>
    </row>
    <row r="292" spans="1:7" s="4" customFormat="1" x14ac:dyDescent="0.2">
      <c r="A292" s="5"/>
      <c r="B292" s="6"/>
      <c r="C292" s="6"/>
      <c r="G292" s="71"/>
    </row>
    <row r="293" spans="1:7" s="4" customFormat="1" x14ac:dyDescent="0.2">
      <c r="A293" s="5"/>
      <c r="B293" s="6"/>
      <c r="C293" s="6"/>
      <c r="G293" s="71"/>
    </row>
    <row r="294" spans="1:7" s="4" customFormat="1" x14ac:dyDescent="0.2">
      <c r="A294" s="5"/>
      <c r="B294" s="6"/>
      <c r="C294" s="6"/>
      <c r="G294" s="71"/>
    </row>
    <row r="295" spans="1:7" s="4" customFormat="1" x14ac:dyDescent="0.2">
      <c r="A295" s="5"/>
      <c r="B295" s="6"/>
      <c r="C295" s="6"/>
      <c r="G295" s="71"/>
    </row>
    <row r="296" spans="1:7" s="4" customFormat="1" x14ac:dyDescent="0.2">
      <c r="A296" s="5"/>
      <c r="B296" s="6"/>
      <c r="C296" s="6"/>
      <c r="G296" s="71"/>
    </row>
    <row r="297" spans="1:7" s="4" customFormat="1" x14ac:dyDescent="0.2">
      <c r="A297" s="5"/>
      <c r="B297" s="6"/>
      <c r="C297" s="6"/>
      <c r="G297" s="71"/>
    </row>
    <row r="298" spans="1:7" s="4" customFormat="1" x14ac:dyDescent="0.2">
      <c r="A298" s="5"/>
      <c r="B298" s="6"/>
      <c r="C298" s="6"/>
      <c r="G298" s="71"/>
    </row>
    <row r="299" spans="1:7" s="4" customFormat="1" x14ac:dyDescent="0.2">
      <c r="A299" s="5"/>
      <c r="B299" s="6"/>
      <c r="C299" s="6"/>
      <c r="G299" s="71"/>
    </row>
    <row r="300" spans="1:7" s="4" customFormat="1" x14ac:dyDescent="0.2">
      <c r="A300" s="5"/>
      <c r="B300" s="6"/>
      <c r="C300" s="6"/>
      <c r="G300" s="71"/>
    </row>
    <row r="301" spans="1:7" s="4" customFormat="1" x14ac:dyDescent="0.2">
      <c r="A301" s="5"/>
      <c r="B301" s="6"/>
      <c r="C301" s="6"/>
      <c r="G301" s="71"/>
    </row>
    <row r="302" spans="1:7" s="4" customFormat="1" x14ac:dyDescent="0.2">
      <c r="A302" s="5"/>
      <c r="B302" s="6"/>
      <c r="C302" s="6"/>
      <c r="G302" s="71"/>
    </row>
    <row r="303" spans="1:7" s="4" customFormat="1" x14ac:dyDescent="0.2">
      <c r="A303" s="5"/>
      <c r="B303" s="6"/>
      <c r="C303" s="6"/>
      <c r="G303" s="71"/>
    </row>
    <row r="304" spans="1:7" s="4" customFormat="1" x14ac:dyDescent="0.2">
      <c r="A304" s="5"/>
      <c r="B304" s="6"/>
      <c r="C304" s="6"/>
      <c r="G304" s="71"/>
    </row>
    <row r="305" spans="1:7" s="4" customFormat="1" x14ac:dyDescent="0.2">
      <c r="A305" s="5"/>
      <c r="B305" s="6"/>
      <c r="C305" s="6"/>
      <c r="G305" s="71"/>
    </row>
    <row r="306" spans="1:7" s="4" customFormat="1" x14ac:dyDescent="0.2">
      <c r="A306" s="5"/>
      <c r="B306" s="6"/>
      <c r="C306" s="6"/>
      <c r="G306" s="71"/>
    </row>
    <row r="307" spans="1:7" s="4" customFormat="1" x14ac:dyDescent="0.2">
      <c r="A307" s="5"/>
      <c r="B307" s="6"/>
      <c r="C307" s="6"/>
      <c r="G307" s="71"/>
    </row>
    <row r="308" spans="1:7" s="4" customFormat="1" x14ac:dyDescent="0.2">
      <c r="A308" s="5"/>
      <c r="B308" s="6"/>
      <c r="C308" s="6"/>
      <c r="G308" s="71"/>
    </row>
    <row r="309" spans="1:7" s="4" customFormat="1" x14ac:dyDescent="0.2">
      <c r="A309" s="5"/>
      <c r="B309" s="6"/>
      <c r="C309" s="6"/>
      <c r="G309" s="71"/>
    </row>
    <row r="310" spans="1:7" s="4" customFormat="1" x14ac:dyDescent="0.2">
      <c r="A310" s="5"/>
      <c r="B310" s="6"/>
      <c r="C310" s="6"/>
      <c r="G310" s="71"/>
    </row>
    <row r="311" spans="1:7" s="4" customFormat="1" x14ac:dyDescent="0.2">
      <c r="A311" s="5"/>
      <c r="B311" s="6"/>
      <c r="C311" s="6"/>
      <c r="G311" s="71"/>
    </row>
    <row r="312" spans="1:7" s="4" customFormat="1" x14ac:dyDescent="0.2">
      <c r="A312" s="5"/>
      <c r="B312" s="6"/>
      <c r="C312" s="6"/>
      <c r="G312" s="71"/>
    </row>
    <row r="313" spans="1:7" s="4" customFormat="1" x14ac:dyDescent="0.2">
      <c r="A313" s="5"/>
      <c r="B313" s="6"/>
      <c r="C313" s="6"/>
      <c r="G313" s="71"/>
    </row>
    <row r="314" spans="1:7" s="4" customFormat="1" x14ac:dyDescent="0.2">
      <c r="A314" s="5"/>
      <c r="B314" s="6"/>
      <c r="C314" s="6"/>
      <c r="G314" s="71"/>
    </row>
    <row r="315" spans="1:7" s="4" customFormat="1" x14ac:dyDescent="0.2">
      <c r="A315" s="5"/>
      <c r="B315" s="6"/>
      <c r="C315" s="6"/>
      <c r="G315" s="71"/>
    </row>
    <row r="316" spans="1:7" s="4" customFormat="1" x14ac:dyDescent="0.2">
      <c r="A316" s="5"/>
      <c r="B316" s="6"/>
      <c r="C316" s="6"/>
      <c r="G316" s="71"/>
    </row>
    <row r="317" spans="1:7" s="4" customFormat="1" x14ac:dyDescent="0.2">
      <c r="A317" s="5"/>
      <c r="B317" s="6"/>
      <c r="C317" s="6"/>
      <c r="G317" s="71"/>
    </row>
    <row r="318" spans="1:7" s="4" customFormat="1" x14ac:dyDescent="0.2">
      <c r="A318" s="5"/>
      <c r="B318" s="6"/>
      <c r="C318" s="6"/>
      <c r="G318" s="71"/>
    </row>
    <row r="319" spans="1:7" s="4" customFormat="1" x14ac:dyDescent="0.2">
      <c r="A319" s="5"/>
      <c r="B319" s="6"/>
      <c r="C319" s="6"/>
      <c r="G319" s="71"/>
    </row>
    <row r="320" spans="1:7" s="4" customFormat="1" x14ac:dyDescent="0.2">
      <c r="A320" s="5"/>
      <c r="B320" s="6"/>
      <c r="C320" s="6"/>
      <c r="G320" s="71"/>
    </row>
    <row r="321" spans="1:7" s="4" customFormat="1" x14ac:dyDescent="0.2">
      <c r="A321" s="5"/>
      <c r="B321" s="6"/>
      <c r="C321" s="6"/>
      <c r="G321" s="71"/>
    </row>
    <row r="322" spans="1:7" s="4" customFormat="1" x14ac:dyDescent="0.2">
      <c r="A322" s="5"/>
      <c r="B322" s="6"/>
      <c r="C322" s="6"/>
      <c r="G322" s="71"/>
    </row>
    <row r="323" spans="1:7" s="4" customFormat="1" x14ac:dyDescent="0.2">
      <c r="A323" s="5"/>
      <c r="B323" s="6"/>
      <c r="C323" s="6"/>
      <c r="G323" s="71"/>
    </row>
    <row r="324" spans="1:7" s="4" customFormat="1" x14ac:dyDescent="0.2">
      <c r="A324" s="5"/>
      <c r="B324" s="6"/>
      <c r="C324" s="6"/>
      <c r="G324" s="71"/>
    </row>
    <row r="325" spans="1:7" s="4" customFormat="1" x14ac:dyDescent="0.2">
      <c r="A325" s="5"/>
      <c r="B325" s="6"/>
      <c r="C325" s="6"/>
      <c r="G325" s="71"/>
    </row>
    <row r="326" spans="1:7" s="4" customFormat="1" x14ac:dyDescent="0.2">
      <c r="A326" s="5"/>
      <c r="B326" s="6"/>
      <c r="C326" s="6"/>
      <c r="G326" s="71"/>
    </row>
    <row r="327" spans="1:7" s="4" customFormat="1" x14ac:dyDescent="0.2">
      <c r="A327" s="5"/>
      <c r="B327" s="6"/>
      <c r="C327" s="6"/>
      <c r="G327" s="71"/>
    </row>
    <row r="328" spans="1:7" s="4" customFormat="1" x14ac:dyDescent="0.2">
      <c r="A328" s="5"/>
      <c r="B328" s="6"/>
      <c r="C328" s="6"/>
      <c r="G328" s="71"/>
    </row>
    <row r="329" spans="1:7" s="4" customFormat="1" x14ac:dyDescent="0.2">
      <c r="A329" s="5"/>
      <c r="B329" s="6"/>
      <c r="C329" s="6"/>
      <c r="G329" s="71"/>
    </row>
    <row r="330" spans="1:7" s="4" customFormat="1" x14ac:dyDescent="0.2">
      <c r="A330" s="5"/>
      <c r="B330" s="6"/>
      <c r="C330" s="6"/>
      <c r="G330" s="71"/>
    </row>
    <row r="331" spans="1:7" s="4" customFormat="1" x14ac:dyDescent="0.2">
      <c r="A331" s="5"/>
      <c r="B331" s="6"/>
      <c r="C331" s="6"/>
      <c r="G331" s="71"/>
    </row>
    <row r="332" spans="1:7" s="4" customFormat="1" x14ac:dyDescent="0.2">
      <c r="A332" s="5"/>
      <c r="B332" s="6"/>
      <c r="C332" s="6"/>
      <c r="G332" s="71"/>
    </row>
    <row r="333" spans="1:7" s="4" customFormat="1" x14ac:dyDescent="0.2">
      <c r="A333" s="5"/>
      <c r="B333" s="6"/>
      <c r="C333" s="6"/>
      <c r="G333" s="71"/>
    </row>
    <row r="334" spans="1:7" s="4" customFormat="1" x14ac:dyDescent="0.2">
      <c r="A334" s="5"/>
      <c r="B334" s="6"/>
      <c r="C334" s="6"/>
      <c r="G334" s="71"/>
    </row>
    <row r="335" spans="1:7" s="4" customFormat="1" x14ac:dyDescent="0.2">
      <c r="A335" s="5"/>
      <c r="B335" s="6"/>
      <c r="C335" s="6"/>
      <c r="G335" s="71"/>
    </row>
    <row r="336" spans="1:7" s="4" customFormat="1" x14ac:dyDescent="0.2">
      <c r="A336" s="5"/>
      <c r="B336" s="6"/>
      <c r="C336" s="6"/>
      <c r="G336" s="71"/>
    </row>
    <row r="337" spans="1:7" s="4" customFormat="1" x14ac:dyDescent="0.2">
      <c r="A337" s="5"/>
      <c r="B337" s="6"/>
      <c r="C337" s="6"/>
      <c r="G337" s="71"/>
    </row>
    <row r="338" spans="1:7" s="4" customFormat="1" x14ac:dyDescent="0.2">
      <c r="A338" s="5"/>
      <c r="B338" s="6"/>
      <c r="C338" s="6"/>
      <c r="G338" s="71"/>
    </row>
    <row r="339" spans="1:7" s="4" customFormat="1" x14ac:dyDescent="0.2">
      <c r="A339" s="5"/>
      <c r="B339" s="6"/>
      <c r="C339" s="6"/>
      <c r="G339" s="71"/>
    </row>
    <row r="340" spans="1:7" s="4" customFormat="1" x14ac:dyDescent="0.2">
      <c r="A340" s="5"/>
      <c r="B340" s="6"/>
      <c r="C340" s="6"/>
      <c r="G340" s="71"/>
    </row>
    <row r="341" spans="1:7" s="4" customFormat="1" x14ac:dyDescent="0.2">
      <c r="A341" s="5"/>
      <c r="B341" s="6"/>
      <c r="C341" s="6"/>
      <c r="G341" s="71"/>
    </row>
    <row r="342" spans="1:7" s="4" customFormat="1" x14ac:dyDescent="0.2">
      <c r="A342" s="5"/>
      <c r="B342" s="6"/>
      <c r="C342" s="6"/>
      <c r="G342" s="71"/>
    </row>
    <row r="343" spans="1:7" s="4" customFormat="1" x14ac:dyDescent="0.2">
      <c r="A343" s="5"/>
      <c r="B343" s="6"/>
      <c r="C343" s="6"/>
      <c r="G343" s="71"/>
    </row>
    <row r="344" spans="1:7" s="4" customFormat="1" x14ac:dyDescent="0.2">
      <c r="A344" s="5"/>
      <c r="B344" s="6"/>
      <c r="C344" s="6"/>
      <c r="G344" s="71"/>
    </row>
    <row r="345" spans="1:7" s="4" customFormat="1" x14ac:dyDescent="0.2">
      <c r="A345" s="5"/>
      <c r="B345" s="6"/>
      <c r="C345" s="6"/>
      <c r="G345" s="71"/>
    </row>
    <row r="346" spans="1:7" s="4" customFormat="1" x14ac:dyDescent="0.2">
      <c r="A346" s="5"/>
      <c r="B346" s="6"/>
      <c r="C346" s="6"/>
      <c r="G346" s="71"/>
    </row>
    <row r="347" spans="1:7" s="4" customFormat="1" x14ac:dyDescent="0.2">
      <c r="A347" s="5"/>
      <c r="B347" s="6"/>
      <c r="C347" s="6"/>
      <c r="G347" s="71"/>
    </row>
    <row r="348" spans="1:7" s="4" customFormat="1" x14ac:dyDescent="0.2">
      <c r="A348" s="5"/>
      <c r="B348" s="6"/>
      <c r="C348" s="6"/>
      <c r="G348" s="71"/>
    </row>
    <row r="349" spans="1:7" s="4" customFormat="1" x14ac:dyDescent="0.2">
      <c r="A349" s="5"/>
      <c r="B349" s="6"/>
      <c r="C349" s="6"/>
      <c r="G349" s="71"/>
    </row>
    <row r="350" spans="1:7" s="4" customFormat="1" x14ac:dyDescent="0.2">
      <c r="A350" s="5"/>
      <c r="B350" s="6"/>
      <c r="C350" s="6"/>
      <c r="G350" s="71"/>
    </row>
    <row r="351" spans="1:7" s="4" customFormat="1" x14ac:dyDescent="0.2">
      <c r="A351" s="5"/>
      <c r="B351" s="6"/>
      <c r="C351" s="6"/>
      <c r="G351" s="71"/>
    </row>
    <row r="352" spans="1:7" s="4" customFormat="1" x14ac:dyDescent="0.2">
      <c r="A352" s="5"/>
      <c r="B352" s="6"/>
      <c r="C352" s="6"/>
      <c r="G352" s="71"/>
    </row>
    <row r="353" spans="1:7" s="4" customFormat="1" x14ac:dyDescent="0.2">
      <c r="A353" s="5"/>
      <c r="B353" s="6"/>
      <c r="C353" s="6"/>
      <c r="G353" s="71"/>
    </row>
    <row r="354" spans="1:7" s="4" customFormat="1" x14ac:dyDescent="0.2">
      <c r="A354" s="5"/>
      <c r="B354" s="6"/>
      <c r="C354" s="6"/>
      <c r="G354" s="71"/>
    </row>
    <row r="355" spans="1:7" s="4" customFormat="1" x14ac:dyDescent="0.2">
      <c r="A355" s="5"/>
      <c r="B355" s="6"/>
      <c r="C355" s="6"/>
      <c r="G355" s="71"/>
    </row>
    <row r="356" spans="1:7" s="4" customFormat="1" x14ac:dyDescent="0.2">
      <c r="A356" s="5"/>
      <c r="B356" s="6"/>
      <c r="C356" s="6"/>
      <c r="G356" s="71"/>
    </row>
    <row r="357" spans="1:7" s="4" customFormat="1" x14ac:dyDescent="0.2">
      <c r="A357" s="5"/>
      <c r="B357" s="6"/>
      <c r="C357" s="6"/>
      <c r="G357" s="71"/>
    </row>
    <row r="358" spans="1:7" s="4" customFormat="1" x14ac:dyDescent="0.2">
      <c r="A358" s="5"/>
      <c r="B358" s="6"/>
      <c r="C358" s="6"/>
      <c r="G358" s="71"/>
    </row>
    <row r="359" spans="1:7" s="4" customFormat="1" x14ac:dyDescent="0.2">
      <c r="A359" s="5"/>
      <c r="B359" s="6"/>
      <c r="C359" s="6"/>
      <c r="G359" s="71"/>
    </row>
    <row r="360" spans="1:7" s="4" customFormat="1" x14ac:dyDescent="0.2">
      <c r="A360" s="5"/>
      <c r="B360" s="6"/>
      <c r="C360" s="6"/>
      <c r="G360" s="71"/>
    </row>
    <row r="361" spans="1:7" s="4" customFormat="1" x14ac:dyDescent="0.2">
      <c r="A361" s="5"/>
      <c r="B361" s="6"/>
      <c r="C361" s="6"/>
      <c r="G361" s="71"/>
    </row>
    <row r="362" spans="1:7" s="4" customFormat="1" x14ac:dyDescent="0.2">
      <c r="A362" s="5"/>
      <c r="B362" s="6"/>
      <c r="C362" s="6"/>
      <c r="G362" s="71"/>
    </row>
    <row r="363" spans="1:7" s="4" customFormat="1" x14ac:dyDescent="0.2">
      <c r="A363" s="5"/>
      <c r="B363" s="6"/>
      <c r="C363" s="6"/>
      <c r="G363" s="71"/>
    </row>
    <row r="364" spans="1:7" s="4" customFormat="1" x14ac:dyDescent="0.2">
      <c r="A364" s="5"/>
      <c r="B364" s="6"/>
      <c r="C364" s="6"/>
      <c r="G364" s="71"/>
    </row>
    <row r="365" spans="1:7" s="4" customFormat="1" x14ac:dyDescent="0.2">
      <c r="A365" s="5"/>
      <c r="B365" s="6"/>
      <c r="C365" s="6"/>
      <c r="G365" s="71"/>
    </row>
    <row r="366" spans="1:7" s="4" customFormat="1" x14ac:dyDescent="0.2">
      <c r="A366" s="5"/>
      <c r="B366" s="6"/>
      <c r="C366" s="6"/>
      <c r="G366" s="71"/>
    </row>
    <row r="367" spans="1:7" s="4" customFormat="1" x14ac:dyDescent="0.2">
      <c r="A367" s="5"/>
      <c r="B367" s="6"/>
      <c r="C367" s="6"/>
      <c r="G367" s="71"/>
    </row>
    <row r="368" spans="1:7" s="4" customFormat="1" x14ac:dyDescent="0.2">
      <c r="A368" s="5"/>
      <c r="B368" s="6"/>
      <c r="C368" s="6"/>
      <c r="G368" s="71"/>
    </row>
    <row r="369" spans="1:7" s="4" customFormat="1" x14ac:dyDescent="0.2">
      <c r="A369" s="5"/>
      <c r="B369" s="6"/>
      <c r="C369" s="6"/>
      <c r="G369" s="71"/>
    </row>
    <row r="370" spans="1:7" s="4" customFormat="1" x14ac:dyDescent="0.2">
      <c r="A370" s="5"/>
      <c r="B370" s="6"/>
      <c r="C370" s="6"/>
      <c r="G370" s="71"/>
    </row>
    <row r="371" spans="1:7" s="4" customFormat="1" x14ac:dyDescent="0.2">
      <c r="A371" s="5"/>
      <c r="B371" s="6"/>
      <c r="C371" s="6"/>
      <c r="G371" s="71"/>
    </row>
    <row r="372" spans="1:7" s="4" customFormat="1" x14ac:dyDescent="0.2">
      <c r="A372" s="5"/>
      <c r="B372" s="6"/>
      <c r="C372" s="6"/>
      <c r="G372" s="71"/>
    </row>
    <row r="373" spans="1:7" s="4" customFormat="1" x14ac:dyDescent="0.2">
      <c r="A373" s="5"/>
      <c r="B373" s="6"/>
      <c r="C373" s="6"/>
      <c r="G373" s="71"/>
    </row>
    <row r="374" spans="1:7" s="4" customFormat="1" x14ac:dyDescent="0.2">
      <c r="A374" s="5"/>
      <c r="B374" s="6"/>
      <c r="C374" s="6"/>
      <c r="G374" s="71"/>
    </row>
    <row r="375" spans="1:7" s="4" customFormat="1" x14ac:dyDescent="0.2">
      <c r="A375" s="5"/>
      <c r="B375" s="6"/>
      <c r="C375" s="6"/>
      <c r="G375" s="71"/>
    </row>
    <row r="376" spans="1:7" s="4" customFormat="1" x14ac:dyDescent="0.2">
      <c r="A376" s="5"/>
      <c r="B376" s="6"/>
      <c r="C376" s="6"/>
      <c r="G376" s="71"/>
    </row>
    <row r="377" spans="1:7" s="4" customFormat="1" x14ac:dyDescent="0.2">
      <c r="A377" s="5"/>
      <c r="B377" s="6"/>
      <c r="C377" s="6"/>
      <c r="G377" s="71"/>
    </row>
    <row r="378" spans="1:7" s="4" customFormat="1" x14ac:dyDescent="0.2">
      <c r="A378" s="5"/>
      <c r="B378" s="6"/>
      <c r="C378" s="6"/>
      <c r="G378" s="71"/>
    </row>
  </sheetData>
  <mergeCells count="28">
    <mergeCell ref="H1:J1"/>
    <mergeCell ref="H2:J2"/>
    <mergeCell ref="H3:J3"/>
    <mergeCell ref="H4:J4"/>
    <mergeCell ref="B165:J165"/>
    <mergeCell ref="B177:J177"/>
    <mergeCell ref="B27:J27"/>
    <mergeCell ref="B33:J33"/>
    <mergeCell ref="B45:J45"/>
    <mergeCell ref="B86:J86"/>
    <mergeCell ref="B92:J92"/>
    <mergeCell ref="B104:J104"/>
    <mergeCell ref="B120:J120"/>
    <mergeCell ref="B126:J126"/>
    <mergeCell ref="B138:J138"/>
    <mergeCell ref="B159:J159"/>
    <mergeCell ref="B39:J39"/>
    <mergeCell ref="B98:J98"/>
    <mergeCell ref="B171:J171"/>
    <mergeCell ref="B132:J132"/>
    <mergeCell ref="A10:A11"/>
    <mergeCell ref="B10:B11"/>
    <mergeCell ref="H7:J7"/>
    <mergeCell ref="D10:I10"/>
    <mergeCell ref="H6:J6"/>
    <mergeCell ref="A9:J9"/>
    <mergeCell ref="C10:C11"/>
    <mergeCell ref="J10:J11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8" fitToHeight="0" orientation="landscape" r:id="rId1"/>
  <headerFooter differentFirst="1" alignWithMargins="0">
    <oddHeader>&amp;C&amp;P</oddHeader>
  </headerFooter>
  <rowBreaks count="7" manualBreakCount="7">
    <brk id="26" max="9" man="1"/>
    <brk id="55" max="9" man="1"/>
    <brk id="78" max="9" man="1"/>
    <brk id="107" max="9" man="1"/>
    <brk id="136" max="9" man="1"/>
    <brk id="167" max="9" man="1"/>
    <brk id="19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5"/>
  <sheetViews>
    <sheetView view="pageBreakPreview" topLeftCell="A71" zoomScale="50" zoomScaleNormal="60" zoomScaleSheetLayoutView="50" zoomScalePageLayoutView="70" workbookViewId="0">
      <selection activeCell="E76" sqref="E76"/>
    </sheetView>
  </sheetViews>
  <sheetFormatPr defaultRowHeight="15" x14ac:dyDescent="0.25"/>
  <cols>
    <col min="2" max="2" width="32.5703125" customWidth="1"/>
    <col min="3" max="3" width="22.42578125" customWidth="1"/>
    <col min="4" max="4" width="19.42578125" customWidth="1"/>
    <col min="5" max="5" width="13.42578125" customWidth="1"/>
    <col min="6" max="7" width="13" customWidth="1"/>
    <col min="8" max="8" width="17.85546875" customWidth="1"/>
    <col min="9" max="9" width="14.42578125" customWidth="1"/>
    <col min="10" max="10" width="18.28515625" customWidth="1"/>
    <col min="11" max="11" width="14.7109375" style="70" customWidth="1"/>
    <col min="12" max="12" width="16.140625" style="70" customWidth="1"/>
    <col min="13" max="13" width="15.5703125" customWidth="1"/>
    <col min="15" max="15" width="8.7109375" customWidth="1"/>
  </cols>
  <sheetData>
    <row r="1" spans="1:13" ht="0.75" customHeight="1" x14ac:dyDescent="0.3">
      <c r="A1" s="59"/>
      <c r="B1" s="60"/>
      <c r="C1" s="58"/>
      <c r="D1" s="58"/>
      <c r="E1" s="56"/>
      <c r="F1" s="58"/>
      <c r="G1" s="58"/>
      <c r="H1" s="58"/>
      <c r="I1" s="58"/>
      <c r="J1" s="58"/>
      <c r="K1" s="74"/>
      <c r="L1" s="234"/>
      <c r="M1" s="234"/>
    </row>
    <row r="2" spans="1:13" ht="27.75" hidden="1" customHeight="1" x14ac:dyDescent="0.3">
      <c r="A2" s="59"/>
      <c r="B2" s="60"/>
      <c r="C2" s="58"/>
      <c r="D2" s="58"/>
      <c r="E2" s="56"/>
      <c r="F2" s="58"/>
      <c r="G2" s="58"/>
      <c r="H2" s="55"/>
      <c r="I2" s="58"/>
      <c r="J2" s="234"/>
      <c r="K2" s="234"/>
      <c r="L2" s="234"/>
      <c r="M2" s="234"/>
    </row>
    <row r="3" spans="1:13" ht="25.5" hidden="1" customHeight="1" x14ac:dyDescent="0.3">
      <c r="A3" s="59"/>
      <c r="B3" s="60"/>
      <c r="C3" s="58"/>
      <c r="D3" s="58"/>
      <c r="E3" s="56"/>
      <c r="F3" s="58"/>
      <c r="G3" s="55"/>
      <c r="H3" s="55"/>
      <c r="I3" s="58"/>
      <c r="J3" s="234"/>
      <c r="K3" s="234"/>
      <c r="L3" s="234"/>
      <c r="M3" s="234"/>
    </row>
    <row r="4" spans="1:13" ht="24.75" hidden="1" customHeight="1" x14ac:dyDescent="0.3">
      <c r="A4" s="59"/>
      <c r="B4" s="60"/>
      <c r="C4" s="58"/>
      <c r="D4" s="58"/>
      <c r="E4" s="56"/>
      <c r="F4" s="58"/>
      <c r="G4" s="55"/>
      <c r="H4" s="58"/>
      <c r="I4" s="58"/>
      <c r="J4" s="234"/>
      <c r="K4" s="234"/>
      <c r="L4" s="234"/>
      <c r="M4" s="234"/>
    </row>
    <row r="5" spans="1:13" ht="26.25" customHeight="1" x14ac:dyDescent="0.3">
      <c r="A5" s="59"/>
      <c r="B5" s="60"/>
      <c r="C5" s="58"/>
      <c r="D5" s="58"/>
      <c r="E5" s="56"/>
      <c r="F5" s="58"/>
      <c r="G5" s="61"/>
      <c r="H5" s="58"/>
      <c r="I5" s="58"/>
      <c r="J5" s="175" t="s">
        <v>148</v>
      </c>
      <c r="K5" s="175"/>
      <c r="L5" s="175"/>
      <c r="M5" s="175"/>
    </row>
    <row r="6" spans="1:13" ht="23.25" customHeight="1" x14ac:dyDescent="0.3">
      <c r="A6" s="59"/>
      <c r="B6" s="60"/>
      <c r="C6" s="58"/>
      <c r="D6" s="58"/>
      <c r="E6" s="56"/>
      <c r="F6" s="58"/>
      <c r="G6" s="61"/>
      <c r="H6" s="58"/>
      <c r="I6" s="58"/>
      <c r="J6" s="175" t="s">
        <v>131</v>
      </c>
      <c r="K6" s="175"/>
      <c r="L6" s="175"/>
      <c r="M6" s="175"/>
    </row>
    <row r="7" spans="1:13" ht="24.75" customHeight="1" x14ac:dyDescent="0.3">
      <c r="A7" s="59"/>
      <c r="B7" s="60"/>
      <c r="C7" s="58"/>
      <c r="D7" s="58"/>
      <c r="E7" s="56"/>
      <c r="F7" s="58"/>
      <c r="G7" s="61"/>
      <c r="H7" s="58"/>
      <c r="I7" s="58"/>
      <c r="J7" s="175" t="s">
        <v>132</v>
      </c>
      <c r="K7" s="175"/>
      <c r="L7" s="175"/>
      <c r="M7" s="175"/>
    </row>
    <row r="8" spans="1:13" ht="24.75" customHeight="1" x14ac:dyDescent="0.3">
      <c r="A8" s="59"/>
      <c r="B8" s="98"/>
      <c r="C8" s="58"/>
      <c r="D8" s="58"/>
      <c r="E8" s="56"/>
      <c r="F8" s="58"/>
      <c r="G8" s="142"/>
      <c r="H8" s="58"/>
      <c r="I8" s="58"/>
      <c r="J8" s="175" t="s">
        <v>146</v>
      </c>
      <c r="K8" s="175"/>
      <c r="L8" s="175"/>
      <c r="M8" s="175"/>
    </row>
    <row r="9" spans="1:13" ht="24.75" customHeight="1" x14ac:dyDescent="0.3">
      <c r="A9" s="59"/>
      <c r="B9" s="60"/>
      <c r="C9" s="58"/>
      <c r="D9" s="58"/>
      <c r="E9" s="56"/>
      <c r="F9" s="58"/>
      <c r="G9" s="61"/>
      <c r="H9" s="58"/>
      <c r="I9" s="58"/>
      <c r="J9" s="175"/>
      <c r="K9" s="175"/>
      <c r="L9" s="175"/>
      <c r="M9" s="175"/>
    </row>
    <row r="10" spans="1:13" ht="24.75" customHeight="1" x14ac:dyDescent="0.25">
      <c r="A10" s="27"/>
      <c r="B10" s="27"/>
      <c r="C10" s="28"/>
      <c r="D10" s="27"/>
      <c r="E10" s="27"/>
      <c r="F10" s="27"/>
      <c r="G10" s="27"/>
      <c r="H10" s="27"/>
      <c r="I10" s="27"/>
      <c r="J10" s="232" t="s">
        <v>108</v>
      </c>
      <c r="K10" s="232"/>
      <c r="L10" s="232"/>
      <c r="M10" s="232"/>
    </row>
    <row r="11" spans="1:13" ht="88.5" customHeight="1" x14ac:dyDescent="0.25">
      <c r="A11" s="27"/>
      <c r="B11" s="27"/>
      <c r="C11" s="28" t="s">
        <v>24</v>
      </c>
      <c r="D11" s="27"/>
      <c r="E11" s="27"/>
      <c r="F11" s="27"/>
      <c r="G11" s="27"/>
      <c r="H11" s="29"/>
      <c r="J11" s="233" t="s">
        <v>89</v>
      </c>
      <c r="K11" s="233"/>
      <c r="L11" s="233"/>
      <c r="M11" s="233"/>
    </row>
    <row r="12" spans="1:13" ht="21" customHeight="1" x14ac:dyDescent="0.25">
      <c r="A12" s="27"/>
      <c r="B12" s="27"/>
      <c r="C12" s="28"/>
      <c r="D12" s="27"/>
      <c r="E12" s="27"/>
      <c r="F12" s="27"/>
      <c r="G12" s="27"/>
      <c r="H12" s="29"/>
      <c r="J12" s="136"/>
      <c r="K12" s="138"/>
      <c r="L12" s="138"/>
      <c r="M12" s="138"/>
    </row>
    <row r="13" spans="1:13" ht="77.25" customHeight="1" x14ac:dyDescent="0.25">
      <c r="A13" s="238" t="s">
        <v>90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1:13" ht="123.75" customHeight="1" x14ac:dyDescent="0.25">
      <c r="A14" s="239" t="s">
        <v>25</v>
      </c>
      <c r="B14" s="239" t="s">
        <v>53</v>
      </c>
      <c r="C14" s="239" t="s">
        <v>26</v>
      </c>
      <c r="D14" s="241" t="s">
        <v>27</v>
      </c>
      <c r="E14" s="241"/>
      <c r="F14" s="241" t="s">
        <v>118</v>
      </c>
      <c r="G14" s="241"/>
      <c r="H14" s="241" t="s">
        <v>28</v>
      </c>
      <c r="I14" s="241"/>
      <c r="J14" s="241"/>
      <c r="K14" s="241"/>
      <c r="L14" s="241"/>
      <c r="M14" s="241"/>
    </row>
    <row r="15" spans="1:13" ht="162.75" customHeight="1" x14ac:dyDescent="0.3">
      <c r="A15" s="240"/>
      <c r="B15" s="240"/>
      <c r="C15" s="240"/>
      <c r="D15" s="30" t="s">
        <v>119</v>
      </c>
      <c r="E15" s="30" t="s">
        <v>29</v>
      </c>
      <c r="F15" s="30" t="s">
        <v>30</v>
      </c>
      <c r="G15" s="30" t="s">
        <v>31</v>
      </c>
      <c r="H15" s="31" t="s">
        <v>32</v>
      </c>
      <c r="I15" s="31" t="str">
        <f>'Приложение 2'!E11</f>
        <v>2023 год</v>
      </c>
      <c r="J15" s="31" t="str">
        <f>'Приложение 2'!F11</f>
        <v>2024 год</v>
      </c>
      <c r="K15" s="31" t="str">
        <f>'Приложение 2'!G11</f>
        <v>2025 год</v>
      </c>
      <c r="L15" s="31" t="str">
        <f>'Приложение 2'!H11</f>
        <v>2026 год</v>
      </c>
      <c r="M15" s="31" t="str">
        <f>'Приложение 2'!I11</f>
        <v>2027 год</v>
      </c>
    </row>
    <row r="16" spans="1:13" ht="20.25" x14ac:dyDescent="0.3">
      <c r="A16" s="32">
        <v>1</v>
      </c>
      <c r="B16" s="32">
        <v>2</v>
      </c>
      <c r="C16" s="33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4">
        <v>10</v>
      </c>
      <c r="K16" s="68">
        <v>11</v>
      </c>
      <c r="L16" s="68">
        <v>12</v>
      </c>
      <c r="M16" s="32">
        <v>13</v>
      </c>
    </row>
    <row r="17" spans="1:13" ht="42" customHeight="1" x14ac:dyDescent="0.3">
      <c r="A17" s="30">
        <v>1</v>
      </c>
      <c r="B17" s="78" t="s">
        <v>33</v>
      </c>
      <c r="C17" s="30"/>
      <c r="D17" s="35"/>
      <c r="E17" s="35"/>
      <c r="F17" s="35"/>
      <c r="G17" s="35"/>
      <c r="H17" s="90">
        <f>SUM(H18:H21)</f>
        <v>734021.60000000009</v>
      </c>
      <c r="I17" s="90">
        <f t="shared" ref="I17:M17" si="0">SUM(I18:I21)</f>
        <v>32430.2</v>
      </c>
      <c r="J17" s="90">
        <f t="shared" si="0"/>
        <v>350572.5</v>
      </c>
      <c r="K17" s="90">
        <f t="shared" si="0"/>
        <v>0</v>
      </c>
      <c r="L17" s="90">
        <f t="shared" si="0"/>
        <v>0</v>
      </c>
      <c r="M17" s="90">
        <f t="shared" si="0"/>
        <v>351018.9</v>
      </c>
    </row>
    <row r="18" spans="1:13" ht="22.5" customHeight="1" x14ac:dyDescent="0.25">
      <c r="A18" s="100">
        <f t="shared" ref="A18:A49" si="1">A17+1</f>
        <v>2</v>
      </c>
      <c r="B18" s="8" t="s">
        <v>1</v>
      </c>
      <c r="C18" s="77"/>
      <c r="D18" s="78"/>
      <c r="E18" s="78"/>
      <c r="F18" s="78"/>
      <c r="G18" s="78"/>
      <c r="H18" s="90">
        <f>SUM(I18:M18)</f>
        <v>0</v>
      </c>
      <c r="I18" s="90">
        <f t="shared" ref="I18:M21" si="2">I24+I72+I156+I174</f>
        <v>0</v>
      </c>
      <c r="J18" s="90">
        <f t="shared" si="2"/>
        <v>0</v>
      </c>
      <c r="K18" s="90">
        <f t="shared" si="2"/>
        <v>0</v>
      </c>
      <c r="L18" s="90">
        <f t="shared" si="2"/>
        <v>0</v>
      </c>
      <c r="M18" s="90">
        <f t="shared" si="2"/>
        <v>0</v>
      </c>
    </row>
    <row r="19" spans="1:13" ht="22.5" customHeight="1" x14ac:dyDescent="0.25">
      <c r="A19" s="100">
        <f t="shared" si="1"/>
        <v>3</v>
      </c>
      <c r="B19" s="8" t="s">
        <v>2</v>
      </c>
      <c r="C19" s="77"/>
      <c r="D19" s="78"/>
      <c r="E19" s="78"/>
      <c r="F19" s="78"/>
      <c r="G19" s="78"/>
      <c r="H19" s="90">
        <f>SUM(I19:M19)</f>
        <v>475797.67000000004</v>
      </c>
      <c r="I19" s="90">
        <f t="shared" si="2"/>
        <v>0</v>
      </c>
      <c r="J19" s="90">
        <f t="shared" si="2"/>
        <v>161329.67000000001</v>
      </c>
      <c r="K19" s="90">
        <f t="shared" si="2"/>
        <v>0</v>
      </c>
      <c r="L19" s="90">
        <f t="shared" si="2"/>
        <v>0</v>
      </c>
      <c r="M19" s="90">
        <f t="shared" si="2"/>
        <v>314468</v>
      </c>
    </row>
    <row r="20" spans="1:13" ht="21" customHeight="1" x14ac:dyDescent="0.25">
      <c r="A20" s="100">
        <f t="shared" si="1"/>
        <v>4</v>
      </c>
      <c r="B20" s="8" t="s">
        <v>3</v>
      </c>
      <c r="C20" s="77"/>
      <c r="D20" s="78"/>
      <c r="E20" s="78"/>
      <c r="F20" s="78"/>
      <c r="G20" s="78"/>
      <c r="H20" s="90">
        <f>SUM(I20:M20)</f>
        <v>258223.93</v>
      </c>
      <c r="I20" s="90">
        <f t="shared" si="2"/>
        <v>32430.2</v>
      </c>
      <c r="J20" s="90">
        <f t="shared" si="2"/>
        <v>189242.83</v>
      </c>
      <c r="K20" s="90">
        <f t="shared" si="2"/>
        <v>0</v>
      </c>
      <c r="L20" s="90">
        <f t="shared" si="2"/>
        <v>0</v>
      </c>
      <c r="M20" s="90">
        <f t="shared" si="2"/>
        <v>36550.9</v>
      </c>
    </row>
    <row r="21" spans="1:13" ht="40.5" customHeight="1" x14ac:dyDescent="0.25">
      <c r="A21" s="100">
        <f t="shared" si="1"/>
        <v>5</v>
      </c>
      <c r="B21" s="8" t="s">
        <v>11</v>
      </c>
      <c r="C21" s="91"/>
      <c r="D21" s="91"/>
      <c r="E21" s="91"/>
      <c r="F21" s="91"/>
      <c r="G21" s="91"/>
      <c r="H21" s="90">
        <f>SUM(I21:M21)</f>
        <v>0</v>
      </c>
      <c r="I21" s="90">
        <f t="shared" si="2"/>
        <v>0</v>
      </c>
      <c r="J21" s="90">
        <f t="shared" si="2"/>
        <v>0</v>
      </c>
      <c r="K21" s="90">
        <f t="shared" si="2"/>
        <v>0</v>
      </c>
      <c r="L21" s="90">
        <f t="shared" si="2"/>
        <v>0</v>
      </c>
      <c r="M21" s="90">
        <f t="shared" si="2"/>
        <v>0</v>
      </c>
    </row>
    <row r="22" spans="1:13" ht="20.25" x14ac:dyDescent="0.3">
      <c r="A22" s="100">
        <f t="shared" si="1"/>
        <v>6</v>
      </c>
      <c r="B22" s="242" t="s">
        <v>16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</row>
    <row r="23" spans="1:13" ht="40.5" x14ac:dyDescent="0.3">
      <c r="A23" s="100">
        <f t="shared" si="1"/>
        <v>7</v>
      </c>
      <c r="B23" s="79" t="s">
        <v>59</v>
      </c>
      <c r="C23" s="36"/>
      <c r="D23" s="36"/>
      <c r="E23" s="36"/>
      <c r="F23" s="36"/>
      <c r="G23" s="36"/>
      <c r="H23" s="92">
        <f>I23+J23+K23+L23+M23</f>
        <v>361749.5</v>
      </c>
      <c r="I23" s="92">
        <f>I24+I25+I26+I27</f>
        <v>26886.5</v>
      </c>
      <c r="J23" s="92">
        <f>J24+J25+J26+J27</f>
        <v>14863</v>
      </c>
      <c r="K23" s="89">
        <f>K24+K25+K26+K27</f>
        <v>0</v>
      </c>
      <c r="L23" s="89">
        <f>L24+L25+L26+L27</f>
        <v>0</v>
      </c>
      <c r="M23" s="92">
        <f>M24+M25+M26+M27</f>
        <v>320000</v>
      </c>
    </row>
    <row r="24" spans="1:13" ht="20.25" x14ac:dyDescent="0.3">
      <c r="A24" s="100">
        <f t="shared" si="1"/>
        <v>8</v>
      </c>
      <c r="B24" s="8" t="s">
        <v>1</v>
      </c>
      <c r="C24" s="36"/>
      <c r="D24" s="36"/>
      <c r="E24" s="36"/>
      <c r="F24" s="36"/>
      <c r="G24" s="36"/>
      <c r="H24" s="92">
        <f>I24+J24+K24+L24+M24</f>
        <v>0</v>
      </c>
      <c r="I24" s="92">
        <f t="shared" ref="I24:J27" si="3">I30+I36+I48+I54+I42+I60+I66</f>
        <v>0</v>
      </c>
      <c r="J24" s="92">
        <f t="shared" si="3"/>
        <v>0</v>
      </c>
      <c r="K24" s="92">
        <f t="shared" ref="K24:M24" si="4">K30+K36+K48+K54+K42+K60+K66</f>
        <v>0</v>
      </c>
      <c r="L24" s="92">
        <f t="shared" si="4"/>
        <v>0</v>
      </c>
      <c r="M24" s="92">
        <f t="shared" si="4"/>
        <v>0</v>
      </c>
    </row>
    <row r="25" spans="1:13" ht="20.25" x14ac:dyDescent="0.3">
      <c r="A25" s="100">
        <f t="shared" si="1"/>
        <v>9</v>
      </c>
      <c r="B25" s="8" t="s">
        <v>2</v>
      </c>
      <c r="C25" s="36"/>
      <c r="D25" s="36"/>
      <c r="E25" s="36"/>
      <c r="F25" s="36"/>
      <c r="G25" s="36"/>
      <c r="H25" s="92">
        <f>I25+J25+K25+L25+M25</f>
        <v>285000</v>
      </c>
      <c r="I25" s="92">
        <f t="shared" si="3"/>
        <v>0</v>
      </c>
      <c r="J25" s="92">
        <f t="shared" si="3"/>
        <v>0</v>
      </c>
      <c r="K25" s="92">
        <f t="shared" ref="K25:M25" si="5">K31+K37+K49+K55+K43+K61+K67</f>
        <v>0</v>
      </c>
      <c r="L25" s="92">
        <f t="shared" si="5"/>
        <v>0</v>
      </c>
      <c r="M25" s="92">
        <f t="shared" si="5"/>
        <v>285000</v>
      </c>
    </row>
    <row r="26" spans="1:13" ht="20.25" x14ac:dyDescent="0.3">
      <c r="A26" s="100">
        <f t="shared" si="1"/>
        <v>10</v>
      </c>
      <c r="B26" s="8" t="s">
        <v>3</v>
      </c>
      <c r="C26" s="36"/>
      <c r="D26" s="36"/>
      <c r="E26" s="36"/>
      <c r="F26" s="36"/>
      <c r="G26" s="36"/>
      <c r="H26" s="92">
        <f>I26+J26+K26+L26+M26</f>
        <v>76749.5</v>
      </c>
      <c r="I26" s="92">
        <f>I32+I38+I50+I56+I44+I62+I68</f>
        <v>26886.5</v>
      </c>
      <c r="J26" s="92">
        <f t="shared" ref="J26:M26" si="6">J32+J38+J50+J56+J44+J62+J68</f>
        <v>14863</v>
      </c>
      <c r="K26" s="92">
        <f t="shared" si="6"/>
        <v>0</v>
      </c>
      <c r="L26" s="92">
        <f t="shared" si="6"/>
        <v>0</v>
      </c>
      <c r="M26" s="92">
        <f t="shared" si="6"/>
        <v>35000</v>
      </c>
    </row>
    <row r="27" spans="1:13" ht="39.75" customHeight="1" x14ac:dyDescent="0.3">
      <c r="A27" s="100">
        <f t="shared" si="1"/>
        <v>11</v>
      </c>
      <c r="B27" s="8" t="s">
        <v>11</v>
      </c>
      <c r="C27" s="36"/>
      <c r="D27" s="36"/>
      <c r="E27" s="36"/>
      <c r="F27" s="36"/>
      <c r="G27" s="36"/>
      <c r="H27" s="92">
        <f>I27+J27+K27+L27+M27</f>
        <v>0</v>
      </c>
      <c r="I27" s="92">
        <f t="shared" si="3"/>
        <v>0</v>
      </c>
      <c r="J27" s="92">
        <f t="shared" si="3"/>
        <v>0</v>
      </c>
      <c r="K27" s="92">
        <f>K33+K39+K51+K57+K45+K63+K69</f>
        <v>0</v>
      </c>
      <c r="L27" s="92">
        <f t="shared" ref="L27:M27" si="7">L33+L39+L51+L57+L45+L63+L69</f>
        <v>0</v>
      </c>
      <c r="M27" s="92">
        <f t="shared" si="7"/>
        <v>0</v>
      </c>
    </row>
    <row r="28" spans="1:13" ht="146.25" customHeight="1" x14ac:dyDescent="0.3">
      <c r="A28" s="100">
        <f t="shared" si="1"/>
        <v>12</v>
      </c>
      <c r="B28" s="8" t="s">
        <v>124</v>
      </c>
      <c r="C28" s="7" t="s">
        <v>38</v>
      </c>
      <c r="D28" s="37">
        <f>H29</f>
        <v>320000</v>
      </c>
      <c r="E28" s="37"/>
      <c r="F28" s="21">
        <v>2027</v>
      </c>
      <c r="G28" s="21">
        <v>2027</v>
      </c>
      <c r="H28" s="40"/>
      <c r="I28" s="13"/>
      <c r="J28" s="13"/>
      <c r="K28" s="66"/>
      <c r="L28" s="69"/>
      <c r="M28" s="38"/>
    </row>
    <row r="29" spans="1:13" ht="40.5" x14ac:dyDescent="0.3">
      <c r="A29" s="100">
        <f t="shared" si="1"/>
        <v>13</v>
      </c>
      <c r="B29" s="8" t="s">
        <v>39</v>
      </c>
      <c r="C29" s="26"/>
      <c r="D29" s="38"/>
      <c r="E29" s="39"/>
      <c r="F29" s="39"/>
      <c r="G29" s="39"/>
      <c r="H29" s="81">
        <f>I29+J29+K29+L29+M29</f>
        <v>320000</v>
      </c>
      <c r="I29" s="93">
        <f>I30+I31+I32+I33</f>
        <v>0</v>
      </c>
      <c r="J29" s="93">
        <f>J30+J31+J32+J33</f>
        <v>0</v>
      </c>
      <c r="K29" s="94">
        <f>K30+K31+K32+K33</f>
        <v>0</v>
      </c>
      <c r="L29" s="94">
        <f t="shared" ref="L29:M29" si="8">L30+L31+L32+L33</f>
        <v>0</v>
      </c>
      <c r="M29" s="93">
        <f t="shared" si="8"/>
        <v>320000</v>
      </c>
    </row>
    <row r="30" spans="1:13" ht="20.25" x14ac:dyDescent="0.3">
      <c r="A30" s="100">
        <f t="shared" si="1"/>
        <v>14</v>
      </c>
      <c r="B30" s="8" t="s">
        <v>1</v>
      </c>
      <c r="C30" s="26"/>
      <c r="D30" s="38"/>
      <c r="E30" s="39"/>
      <c r="F30" s="39"/>
      <c r="G30" s="39"/>
      <c r="H30" s="81">
        <f>I30+J30+K30+L30+M30</f>
        <v>0</v>
      </c>
      <c r="I30" s="82">
        <v>0</v>
      </c>
      <c r="J30" s="82">
        <v>0</v>
      </c>
      <c r="K30" s="83">
        <v>0</v>
      </c>
      <c r="L30" s="83">
        <v>0</v>
      </c>
      <c r="M30" s="82">
        <v>0</v>
      </c>
    </row>
    <row r="31" spans="1:13" ht="20.25" x14ac:dyDescent="0.3">
      <c r="A31" s="100">
        <f t="shared" si="1"/>
        <v>15</v>
      </c>
      <c r="B31" s="8" t="s">
        <v>2</v>
      </c>
      <c r="C31" s="26"/>
      <c r="D31" s="38"/>
      <c r="E31" s="39"/>
      <c r="F31" s="39"/>
      <c r="G31" s="39"/>
      <c r="H31" s="81">
        <f>I31+J31+K31+L31+M31</f>
        <v>285000</v>
      </c>
      <c r="I31" s="82">
        <v>0</v>
      </c>
      <c r="J31" s="82">
        <v>0</v>
      </c>
      <c r="K31" s="83">
        <v>0</v>
      </c>
      <c r="L31" s="83">
        <v>0</v>
      </c>
      <c r="M31" s="82">
        <v>285000</v>
      </c>
    </row>
    <row r="32" spans="1:13" ht="20.25" x14ac:dyDescent="0.3">
      <c r="A32" s="100">
        <f t="shared" si="1"/>
        <v>16</v>
      </c>
      <c r="B32" s="8" t="s">
        <v>3</v>
      </c>
      <c r="C32" s="26"/>
      <c r="D32" s="38"/>
      <c r="E32" s="39"/>
      <c r="F32" s="39"/>
      <c r="G32" s="39"/>
      <c r="H32" s="81">
        <f>I32+J32+K32+L32+M32</f>
        <v>35000</v>
      </c>
      <c r="I32" s="82">
        <v>0</v>
      </c>
      <c r="J32" s="82">
        <v>0</v>
      </c>
      <c r="K32" s="83">
        <v>0</v>
      </c>
      <c r="L32" s="83">
        <v>0</v>
      </c>
      <c r="M32" s="82">
        <v>35000</v>
      </c>
    </row>
    <row r="33" spans="1:13" ht="43.5" customHeight="1" x14ac:dyDescent="0.25">
      <c r="A33" s="100">
        <f t="shared" si="1"/>
        <v>17</v>
      </c>
      <c r="B33" s="8" t="s">
        <v>11</v>
      </c>
      <c r="C33" s="8"/>
      <c r="D33" s="82"/>
      <c r="E33" s="80"/>
      <c r="F33" s="80"/>
      <c r="G33" s="80"/>
      <c r="H33" s="81">
        <f>I33+J33+K33+L33+M33</f>
        <v>0</v>
      </c>
      <c r="I33" s="82">
        <v>0</v>
      </c>
      <c r="J33" s="82">
        <v>0</v>
      </c>
      <c r="K33" s="83">
        <v>0</v>
      </c>
      <c r="L33" s="83">
        <v>0</v>
      </c>
      <c r="M33" s="82">
        <v>0</v>
      </c>
    </row>
    <row r="34" spans="1:13" ht="127.5" customHeight="1" x14ac:dyDescent="0.3">
      <c r="A34" s="100">
        <f t="shared" si="1"/>
        <v>18</v>
      </c>
      <c r="B34" s="8" t="s">
        <v>64</v>
      </c>
      <c r="C34" s="7" t="s">
        <v>40</v>
      </c>
      <c r="D34" s="37">
        <f>H35</f>
        <v>4938</v>
      </c>
      <c r="E34" s="39"/>
      <c r="F34" s="21">
        <v>2023</v>
      </c>
      <c r="G34" s="21">
        <v>2024</v>
      </c>
      <c r="H34" s="81"/>
      <c r="I34" s="38"/>
      <c r="J34" s="38"/>
      <c r="K34" s="69"/>
      <c r="L34" s="69"/>
      <c r="M34" s="38"/>
    </row>
    <row r="35" spans="1:13" ht="40.5" x14ac:dyDescent="0.3">
      <c r="A35" s="100">
        <f t="shared" si="1"/>
        <v>19</v>
      </c>
      <c r="B35" s="8" t="s">
        <v>41</v>
      </c>
      <c r="C35" s="26"/>
      <c r="D35" s="38"/>
      <c r="E35" s="39"/>
      <c r="F35" s="39"/>
      <c r="G35" s="39"/>
      <c r="H35" s="81">
        <f>I35+J35+K35+L35+M35</f>
        <v>4938</v>
      </c>
      <c r="I35" s="82">
        <f>I36+I37+I39+I38</f>
        <v>38</v>
      </c>
      <c r="J35" s="82">
        <f>J36+J37+J39+J38</f>
        <v>4900</v>
      </c>
      <c r="K35" s="83">
        <f>K36+K37+K39+K38</f>
        <v>0</v>
      </c>
      <c r="L35" s="83">
        <f>L36+L37+L39+L38</f>
        <v>0</v>
      </c>
      <c r="M35" s="82">
        <f t="shared" ref="M35" si="9">M36+M37+M39+M38</f>
        <v>0</v>
      </c>
    </row>
    <row r="36" spans="1:13" ht="20.25" x14ac:dyDescent="0.3">
      <c r="A36" s="100">
        <f t="shared" si="1"/>
        <v>20</v>
      </c>
      <c r="B36" s="8" t="s">
        <v>1</v>
      </c>
      <c r="C36" s="26"/>
      <c r="D36" s="38"/>
      <c r="E36" s="39"/>
      <c r="F36" s="39"/>
      <c r="G36" s="39"/>
      <c r="H36" s="81">
        <f>I36+J36+K36+L36+M36</f>
        <v>0</v>
      </c>
      <c r="I36" s="82">
        <v>0</v>
      </c>
      <c r="J36" s="82">
        <v>0</v>
      </c>
      <c r="K36" s="83">
        <v>0</v>
      </c>
      <c r="L36" s="83">
        <v>0</v>
      </c>
      <c r="M36" s="82">
        <v>0</v>
      </c>
    </row>
    <row r="37" spans="1:13" ht="20.25" x14ac:dyDescent="0.3">
      <c r="A37" s="100">
        <f t="shared" si="1"/>
        <v>21</v>
      </c>
      <c r="B37" s="8" t="s">
        <v>2</v>
      </c>
      <c r="C37" s="26"/>
      <c r="D37" s="38"/>
      <c r="E37" s="39"/>
      <c r="F37" s="39"/>
      <c r="G37" s="39"/>
      <c r="H37" s="81">
        <f>I37+J37+K37+L37+M37</f>
        <v>0</v>
      </c>
      <c r="I37" s="82">
        <v>0</v>
      </c>
      <c r="J37" s="81">
        <v>0</v>
      </c>
      <c r="K37" s="83">
        <v>0</v>
      </c>
      <c r="L37" s="83">
        <v>0</v>
      </c>
      <c r="M37" s="82">
        <v>0</v>
      </c>
    </row>
    <row r="38" spans="1:13" ht="20.25" x14ac:dyDescent="0.3">
      <c r="A38" s="100">
        <f t="shared" si="1"/>
        <v>22</v>
      </c>
      <c r="B38" s="8" t="s">
        <v>3</v>
      </c>
      <c r="C38" s="26"/>
      <c r="D38" s="38"/>
      <c r="E38" s="39"/>
      <c r="F38" s="39"/>
      <c r="G38" s="39"/>
      <c r="H38" s="81">
        <f>I38+J38+K38+L38+M38</f>
        <v>4938</v>
      </c>
      <c r="I38" s="82">
        <v>38</v>
      </c>
      <c r="J38" s="81">
        <v>4900</v>
      </c>
      <c r="K38" s="83">
        <v>0</v>
      </c>
      <c r="L38" s="83">
        <v>0</v>
      </c>
      <c r="M38" s="82">
        <v>0</v>
      </c>
    </row>
    <row r="39" spans="1:13" ht="43.5" customHeight="1" x14ac:dyDescent="0.25">
      <c r="A39" s="100">
        <f t="shared" si="1"/>
        <v>23</v>
      </c>
      <c r="B39" s="8" t="s">
        <v>11</v>
      </c>
      <c r="C39" s="8"/>
      <c r="D39" s="82"/>
      <c r="E39" s="80"/>
      <c r="F39" s="80"/>
      <c r="G39" s="80"/>
      <c r="H39" s="81">
        <f>I39+J39+K39+L39+M39</f>
        <v>0</v>
      </c>
      <c r="I39" s="82">
        <v>0</v>
      </c>
      <c r="J39" s="82">
        <v>0</v>
      </c>
      <c r="K39" s="83">
        <v>0</v>
      </c>
      <c r="L39" s="83">
        <v>0</v>
      </c>
      <c r="M39" s="82">
        <v>0</v>
      </c>
    </row>
    <row r="40" spans="1:13" ht="130.5" customHeight="1" x14ac:dyDescent="0.3">
      <c r="A40" s="100">
        <f t="shared" si="1"/>
        <v>24</v>
      </c>
      <c r="B40" s="50" t="s">
        <v>140</v>
      </c>
      <c r="C40" s="43" t="s">
        <v>66</v>
      </c>
      <c r="D40" s="44">
        <f>H41</f>
        <v>21686.400000000001</v>
      </c>
      <c r="E40" s="42"/>
      <c r="F40" s="46">
        <v>2023</v>
      </c>
      <c r="G40" s="46">
        <v>2023</v>
      </c>
      <c r="H40" s="81"/>
      <c r="I40" s="81"/>
      <c r="J40" s="81"/>
      <c r="K40" s="81"/>
      <c r="L40" s="81"/>
      <c r="M40" s="81"/>
    </row>
    <row r="41" spans="1:13" ht="40.5" x14ac:dyDescent="0.25">
      <c r="A41" s="100">
        <f t="shared" si="1"/>
        <v>25</v>
      </c>
      <c r="B41" s="50" t="s">
        <v>42</v>
      </c>
      <c r="C41" s="50"/>
      <c r="D41" s="85"/>
      <c r="E41" s="84"/>
      <c r="F41" s="84"/>
      <c r="G41" s="84"/>
      <c r="H41" s="81">
        <f>I41+J41+K41+L41+M41</f>
        <v>21686.400000000001</v>
      </c>
      <c r="I41" s="81">
        <f>I42+I43+I44+I45</f>
        <v>21686.400000000001</v>
      </c>
      <c r="J41" s="81">
        <f t="shared" ref="J41:L41" si="10">J42+J43+J44+J45</f>
        <v>0</v>
      </c>
      <c r="K41" s="81">
        <f t="shared" si="10"/>
        <v>0</v>
      </c>
      <c r="L41" s="81">
        <f t="shared" si="10"/>
        <v>0</v>
      </c>
      <c r="M41" s="83">
        <f>M42+M43+M44+M45</f>
        <v>0</v>
      </c>
    </row>
    <row r="42" spans="1:13" ht="20.25" x14ac:dyDescent="0.25">
      <c r="A42" s="100">
        <f t="shared" si="1"/>
        <v>26</v>
      </c>
      <c r="B42" s="8" t="s">
        <v>1</v>
      </c>
      <c r="C42" s="50"/>
      <c r="D42" s="85"/>
      <c r="E42" s="84"/>
      <c r="F42" s="84"/>
      <c r="G42" s="84"/>
      <c r="H42" s="81">
        <f t="shared" ref="H42:H44" si="11">I42+J42+K42+L42+M42</f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</row>
    <row r="43" spans="1:13" ht="20.25" x14ac:dyDescent="0.25">
      <c r="A43" s="100">
        <f t="shared" si="1"/>
        <v>27</v>
      </c>
      <c r="B43" s="8" t="s">
        <v>2</v>
      </c>
      <c r="C43" s="50"/>
      <c r="D43" s="85"/>
      <c r="E43" s="84"/>
      <c r="F43" s="84"/>
      <c r="G43" s="84"/>
      <c r="H43" s="81">
        <f t="shared" si="11"/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</row>
    <row r="44" spans="1:13" ht="20.25" x14ac:dyDescent="0.25">
      <c r="A44" s="100">
        <f t="shared" si="1"/>
        <v>28</v>
      </c>
      <c r="B44" s="8" t="s">
        <v>3</v>
      </c>
      <c r="C44" s="50"/>
      <c r="D44" s="85"/>
      <c r="E44" s="84"/>
      <c r="F44" s="84"/>
      <c r="G44" s="84"/>
      <c r="H44" s="81">
        <f t="shared" si="11"/>
        <v>21686.400000000001</v>
      </c>
      <c r="I44" s="81">
        <v>21686.400000000001</v>
      </c>
      <c r="J44" s="81">
        <v>0</v>
      </c>
      <c r="K44" s="81">
        <v>0</v>
      </c>
      <c r="L44" s="81">
        <v>0</v>
      </c>
      <c r="M44" s="81">
        <v>0</v>
      </c>
    </row>
    <row r="45" spans="1:13" ht="45" customHeight="1" x14ac:dyDescent="0.25">
      <c r="A45" s="100">
        <f t="shared" si="1"/>
        <v>29</v>
      </c>
      <c r="B45" s="8" t="s">
        <v>11</v>
      </c>
      <c r="C45" s="50"/>
      <c r="D45" s="85"/>
      <c r="E45" s="84"/>
      <c r="F45" s="84"/>
      <c r="G45" s="84"/>
      <c r="H45" s="81">
        <f>I45+J45+K45+L45+M45</f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</row>
    <row r="46" spans="1:13" ht="101.25" customHeight="1" x14ac:dyDescent="0.3">
      <c r="A46" s="100">
        <f t="shared" si="1"/>
        <v>30</v>
      </c>
      <c r="B46" s="50" t="s">
        <v>102</v>
      </c>
      <c r="C46" s="43" t="s">
        <v>47</v>
      </c>
      <c r="D46" s="44">
        <f>H47</f>
        <v>0</v>
      </c>
      <c r="E46" s="45"/>
      <c r="F46" s="46"/>
      <c r="G46" s="46"/>
      <c r="H46" s="81"/>
      <c r="I46" s="40"/>
      <c r="J46" s="40"/>
      <c r="K46" s="69"/>
      <c r="L46" s="69"/>
      <c r="M46" s="38"/>
    </row>
    <row r="47" spans="1:13" ht="40.5" x14ac:dyDescent="0.3">
      <c r="A47" s="100">
        <f t="shared" si="1"/>
        <v>31</v>
      </c>
      <c r="B47" s="50" t="s">
        <v>43</v>
      </c>
      <c r="C47" s="41"/>
      <c r="D47" s="40"/>
      <c r="E47" s="42"/>
      <c r="F47" s="42"/>
      <c r="G47" s="42"/>
      <c r="H47" s="81">
        <f>I47+J47+K47+L47+M47</f>
        <v>0</v>
      </c>
      <c r="I47" s="81">
        <f>I48+I49+I51+I50</f>
        <v>0</v>
      </c>
      <c r="J47" s="81">
        <f>J48+J49+J51+J50</f>
        <v>0</v>
      </c>
      <c r="K47" s="83">
        <f>K48+K49+K51+K50</f>
        <v>0</v>
      </c>
      <c r="L47" s="83">
        <f>L48+L49+L51+L50</f>
        <v>0</v>
      </c>
      <c r="M47" s="81">
        <f>M48+M49+M51+M50</f>
        <v>0</v>
      </c>
    </row>
    <row r="48" spans="1:13" ht="20.25" x14ac:dyDescent="0.3">
      <c r="A48" s="100">
        <f t="shared" si="1"/>
        <v>32</v>
      </c>
      <c r="B48" s="8" t="s">
        <v>1</v>
      </c>
      <c r="C48" s="41"/>
      <c r="D48" s="40"/>
      <c r="E48" s="42"/>
      <c r="F48" s="42"/>
      <c r="G48" s="42"/>
      <c r="H48" s="81">
        <f>I48+J48+K48+L48+M48</f>
        <v>0</v>
      </c>
      <c r="I48" s="81">
        <v>0</v>
      </c>
      <c r="J48" s="81">
        <v>0</v>
      </c>
      <c r="K48" s="83">
        <v>0</v>
      </c>
      <c r="L48" s="83">
        <v>0</v>
      </c>
      <c r="M48" s="81">
        <v>0</v>
      </c>
    </row>
    <row r="49" spans="1:13" ht="20.25" x14ac:dyDescent="0.3">
      <c r="A49" s="100">
        <f t="shared" si="1"/>
        <v>33</v>
      </c>
      <c r="B49" s="8" t="s">
        <v>2</v>
      </c>
      <c r="C49" s="41"/>
      <c r="D49" s="40"/>
      <c r="E49" s="42"/>
      <c r="F49" s="42"/>
      <c r="G49" s="42"/>
      <c r="H49" s="81">
        <f>I49+J49+K49+L49+M49</f>
        <v>0</v>
      </c>
      <c r="I49" s="81">
        <v>0</v>
      </c>
      <c r="J49" s="81">
        <v>0</v>
      </c>
      <c r="K49" s="83">
        <v>0</v>
      </c>
      <c r="L49" s="83">
        <v>0</v>
      </c>
      <c r="M49" s="81">
        <v>0</v>
      </c>
    </row>
    <row r="50" spans="1:13" ht="20.25" x14ac:dyDescent="0.3">
      <c r="A50" s="100">
        <f t="shared" ref="A50:A81" si="12">A49+1</f>
        <v>34</v>
      </c>
      <c r="B50" s="8" t="s">
        <v>3</v>
      </c>
      <c r="C50" s="41"/>
      <c r="D50" s="40"/>
      <c r="E50" s="42"/>
      <c r="F50" s="42"/>
      <c r="G50" s="42"/>
      <c r="H50" s="81">
        <f>I50+J50+K50+L50+M50</f>
        <v>0</v>
      </c>
      <c r="I50" s="81">
        <v>0</v>
      </c>
      <c r="J50" s="81">
        <v>0</v>
      </c>
      <c r="K50" s="83">
        <v>0</v>
      </c>
      <c r="L50" s="83">
        <v>0</v>
      </c>
      <c r="M50" s="81">
        <v>0</v>
      </c>
    </row>
    <row r="51" spans="1:13" ht="43.5" customHeight="1" x14ac:dyDescent="0.25">
      <c r="A51" s="100">
        <f t="shared" si="12"/>
        <v>35</v>
      </c>
      <c r="B51" s="8" t="s">
        <v>11</v>
      </c>
      <c r="C51" s="50"/>
      <c r="D51" s="81"/>
      <c r="E51" s="84"/>
      <c r="F51" s="84"/>
      <c r="G51" s="84"/>
      <c r="H51" s="81">
        <f>I51+J51+K51+L51+M51</f>
        <v>0</v>
      </c>
      <c r="I51" s="81">
        <v>0</v>
      </c>
      <c r="J51" s="81">
        <v>0</v>
      </c>
      <c r="K51" s="83">
        <v>0</v>
      </c>
      <c r="L51" s="83">
        <v>0</v>
      </c>
      <c r="M51" s="81">
        <v>0</v>
      </c>
    </row>
    <row r="52" spans="1:13" ht="102" customHeight="1" x14ac:dyDescent="0.3">
      <c r="A52" s="100">
        <f t="shared" si="12"/>
        <v>36</v>
      </c>
      <c r="B52" s="50" t="s">
        <v>125</v>
      </c>
      <c r="C52" s="43" t="s">
        <v>47</v>
      </c>
      <c r="D52" s="44">
        <f>H53</f>
        <v>15125.1</v>
      </c>
      <c r="E52" s="42"/>
      <c r="F52" s="46">
        <v>2023</v>
      </c>
      <c r="G52" s="46">
        <v>2024</v>
      </c>
      <c r="H52" s="81"/>
      <c r="I52" s="40"/>
      <c r="J52" s="40"/>
      <c r="K52" s="69"/>
      <c r="L52" s="69"/>
      <c r="M52" s="40"/>
    </row>
    <row r="53" spans="1:13" ht="40.5" x14ac:dyDescent="0.3">
      <c r="A53" s="100">
        <f t="shared" si="12"/>
        <v>37</v>
      </c>
      <c r="B53" s="50" t="s">
        <v>44</v>
      </c>
      <c r="C53" s="41"/>
      <c r="D53" s="44"/>
      <c r="E53" s="42"/>
      <c r="F53" s="42"/>
      <c r="G53" s="42"/>
      <c r="H53" s="81">
        <f t="shared" ref="H53:H57" si="13">I53+J53+K53+L53+M53</f>
        <v>15125.1</v>
      </c>
      <c r="I53" s="81">
        <f t="shared" ref="I53:L53" si="14">I54+I55+I56+I57</f>
        <v>5162.1000000000004</v>
      </c>
      <c r="J53" s="81">
        <f t="shared" si="14"/>
        <v>9963</v>
      </c>
      <c r="K53" s="83">
        <f t="shared" si="14"/>
        <v>0</v>
      </c>
      <c r="L53" s="83">
        <f t="shared" si="14"/>
        <v>0</v>
      </c>
      <c r="M53" s="81">
        <f t="shared" ref="M53" si="15">M54+M55+M56+M57</f>
        <v>0</v>
      </c>
    </row>
    <row r="54" spans="1:13" ht="20.25" x14ac:dyDescent="0.3">
      <c r="A54" s="100">
        <f t="shared" si="12"/>
        <v>38</v>
      </c>
      <c r="B54" s="8" t="s">
        <v>1</v>
      </c>
      <c r="C54" s="41"/>
      <c r="D54" s="44"/>
      <c r="E54" s="42"/>
      <c r="F54" s="42"/>
      <c r="G54" s="42"/>
      <c r="H54" s="81">
        <f t="shared" si="13"/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</row>
    <row r="55" spans="1:13" ht="20.25" x14ac:dyDescent="0.3">
      <c r="A55" s="100">
        <f t="shared" si="12"/>
        <v>39</v>
      </c>
      <c r="B55" s="8" t="s">
        <v>2</v>
      </c>
      <c r="C55" s="41"/>
      <c r="D55" s="44"/>
      <c r="E55" s="42"/>
      <c r="F55" s="42"/>
      <c r="G55" s="42"/>
      <c r="H55" s="81">
        <f t="shared" si="13"/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</row>
    <row r="56" spans="1:13" ht="20.25" x14ac:dyDescent="0.3">
      <c r="A56" s="100">
        <f t="shared" si="12"/>
        <v>40</v>
      </c>
      <c r="B56" s="8" t="s">
        <v>3</v>
      </c>
      <c r="C56" s="41"/>
      <c r="D56" s="44"/>
      <c r="E56" s="42"/>
      <c r="F56" s="42"/>
      <c r="G56" s="42"/>
      <c r="H56" s="81">
        <f t="shared" si="13"/>
        <v>15125.1</v>
      </c>
      <c r="I56" s="81">
        <v>5162.1000000000004</v>
      </c>
      <c r="J56" s="81">
        <v>9963</v>
      </c>
      <c r="K56" s="83">
        <v>0</v>
      </c>
      <c r="L56" s="83">
        <v>0</v>
      </c>
      <c r="M56" s="83">
        <v>0</v>
      </c>
    </row>
    <row r="57" spans="1:13" ht="45" customHeight="1" x14ac:dyDescent="0.25">
      <c r="A57" s="100">
        <f t="shared" si="12"/>
        <v>41</v>
      </c>
      <c r="B57" s="8" t="s">
        <v>11</v>
      </c>
      <c r="C57" s="50"/>
      <c r="D57" s="85"/>
      <c r="E57" s="84"/>
      <c r="F57" s="84"/>
      <c r="G57" s="84"/>
      <c r="H57" s="81">
        <f t="shared" si="13"/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</row>
    <row r="58" spans="1:13" ht="163.5" customHeight="1" x14ac:dyDescent="0.3">
      <c r="A58" s="100">
        <f t="shared" si="12"/>
        <v>42</v>
      </c>
      <c r="B58" s="50" t="s">
        <v>126</v>
      </c>
      <c r="C58" s="43" t="s">
        <v>38</v>
      </c>
      <c r="D58" s="44">
        <f>H59</f>
        <v>0</v>
      </c>
      <c r="E58" s="42"/>
      <c r="F58" s="46"/>
      <c r="G58" s="46"/>
      <c r="H58" s="81"/>
      <c r="I58" s="81"/>
      <c r="J58" s="81"/>
      <c r="K58" s="81"/>
      <c r="L58" s="81"/>
      <c r="M58" s="81"/>
    </row>
    <row r="59" spans="1:13" ht="41.25" customHeight="1" x14ac:dyDescent="0.25">
      <c r="A59" s="100">
        <f t="shared" si="12"/>
        <v>43</v>
      </c>
      <c r="B59" s="50" t="s">
        <v>45</v>
      </c>
      <c r="C59" s="50"/>
      <c r="D59" s="85"/>
      <c r="E59" s="84"/>
      <c r="F59" s="84"/>
      <c r="G59" s="84"/>
      <c r="H59" s="81">
        <f t="shared" ref="H59:H63" si="16">I59+J59+K59+L59+M59</f>
        <v>0</v>
      </c>
      <c r="I59" s="81">
        <f t="shared" ref="I59:M59" si="17">I60+I61+I62+I63</f>
        <v>0</v>
      </c>
      <c r="J59" s="81">
        <f t="shared" si="17"/>
        <v>0</v>
      </c>
      <c r="K59" s="83">
        <f t="shared" si="17"/>
        <v>0</v>
      </c>
      <c r="L59" s="83">
        <f t="shared" si="17"/>
        <v>0</v>
      </c>
      <c r="M59" s="83">
        <f t="shared" si="17"/>
        <v>0</v>
      </c>
    </row>
    <row r="60" spans="1:13" ht="21" customHeight="1" x14ac:dyDescent="0.25">
      <c r="A60" s="100">
        <f t="shared" si="12"/>
        <v>44</v>
      </c>
      <c r="B60" s="8" t="s">
        <v>1</v>
      </c>
      <c r="C60" s="50"/>
      <c r="D60" s="85"/>
      <c r="E60" s="84"/>
      <c r="F60" s="84"/>
      <c r="G60" s="84"/>
      <c r="H60" s="81">
        <f t="shared" si="16"/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</row>
    <row r="61" spans="1:13" ht="21" customHeight="1" x14ac:dyDescent="0.25">
      <c r="A61" s="100">
        <f t="shared" si="12"/>
        <v>45</v>
      </c>
      <c r="B61" s="8" t="s">
        <v>2</v>
      </c>
      <c r="C61" s="50"/>
      <c r="D61" s="85"/>
      <c r="E61" s="84"/>
      <c r="F61" s="84"/>
      <c r="G61" s="84"/>
      <c r="H61" s="81">
        <f t="shared" si="16"/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</row>
    <row r="62" spans="1:13" ht="21" customHeight="1" x14ac:dyDescent="0.25">
      <c r="A62" s="100">
        <f t="shared" si="12"/>
        <v>46</v>
      </c>
      <c r="B62" s="8" t="s">
        <v>3</v>
      </c>
      <c r="C62" s="50"/>
      <c r="D62" s="85"/>
      <c r="E62" s="84"/>
      <c r="F62" s="84"/>
      <c r="G62" s="84"/>
      <c r="H62" s="81">
        <f t="shared" si="16"/>
        <v>0</v>
      </c>
      <c r="I62" s="81">
        <v>0</v>
      </c>
      <c r="J62" s="81">
        <v>0</v>
      </c>
      <c r="K62" s="83">
        <v>0</v>
      </c>
      <c r="L62" s="81">
        <v>0</v>
      </c>
      <c r="M62" s="81">
        <v>0</v>
      </c>
    </row>
    <row r="63" spans="1:13" ht="42" customHeight="1" x14ac:dyDescent="0.25">
      <c r="A63" s="100">
        <f t="shared" si="12"/>
        <v>47</v>
      </c>
      <c r="B63" s="8" t="s">
        <v>11</v>
      </c>
      <c r="C63" s="50"/>
      <c r="D63" s="85"/>
      <c r="E63" s="84"/>
      <c r="F63" s="84"/>
      <c r="G63" s="84"/>
      <c r="H63" s="81">
        <f t="shared" si="16"/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</row>
    <row r="64" spans="1:13" ht="123" customHeight="1" x14ac:dyDescent="0.3">
      <c r="A64" s="144">
        <f t="shared" si="12"/>
        <v>48</v>
      </c>
      <c r="B64" s="50" t="s">
        <v>133</v>
      </c>
      <c r="C64" s="43" t="s">
        <v>38</v>
      </c>
      <c r="D64" s="44">
        <f>H65</f>
        <v>0</v>
      </c>
      <c r="E64" s="42"/>
      <c r="F64" s="46"/>
      <c r="G64" s="46"/>
      <c r="H64" s="81"/>
      <c r="I64" s="81"/>
      <c r="J64" s="81"/>
      <c r="K64" s="81"/>
      <c r="L64" s="81"/>
      <c r="M64" s="81"/>
    </row>
    <row r="65" spans="1:13" ht="42" customHeight="1" x14ac:dyDescent="0.25">
      <c r="A65" s="144">
        <f t="shared" si="12"/>
        <v>49</v>
      </c>
      <c r="B65" s="50" t="s">
        <v>46</v>
      </c>
      <c r="C65" s="50"/>
      <c r="D65" s="85"/>
      <c r="E65" s="84"/>
      <c r="F65" s="84"/>
      <c r="G65" s="84"/>
      <c r="H65" s="81">
        <f t="shared" ref="H65:H69" si="18">I65+J65+K65+L65+M65</f>
        <v>0</v>
      </c>
      <c r="I65" s="81">
        <f t="shared" ref="I65:M65" si="19">I66+I67+I68+I69</f>
        <v>0</v>
      </c>
      <c r="J65" s="81">
        <f t="shared" si="19"/>
        <v>0</v>
      </c>
      <c r="K65" s="83">
        <f t="shared" si="19"/>
        <v>0</v>
      </c>
      <c r="L65" s="83">
        <f t="shared" si="19"/>
        <v>0</v>
      </c>
      <c r="M65" s="83">
        <f t="shared" si="19"/>
        <v>0</v>
      </c>
    </row>
    <row r="66" spans="1:13" ht="21" customHeight="1" x14ac:dyDescent="0.25">
      <c r="A66" s="144">
        <f t="shared" si="12"/>
        <v>50</v>
      </c>
      <c r="B66" s="8" t="s">
        <v>1</v>
      </c>
      <c r="C66" s="50"/>
      <c r="D66" s="85"/>
      <c r="E66" s="84"/>
      <c r="F66" s="84"/>
      <c r="G66" s="84"/>
      <c r="H66" s="81">
        <f t="shared" si="18"/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</row>
    <row r="67" spans="1:13" ht="21" customHeight="1" x14ac:dyDescent="0.25">
      <c r="A67" s="144">
        <f t="shared" si="12"/>
        <v>51</v>
      </c>
      <c r="B67" s="8" t="s">
        <v>2</v>
      </c>
      <c r="C67" s="50"/>
      <c r="D67" s="85"/>
      <c r="E67" s="84"/>
      <c r="F67" s="84"/>
      <c r="G67" s="84"/>
      <c r="H67" s="81">
        <f t="shared" si="18"/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</row>
    <row r="68" spans="1:13" ht="21" customHeight="1" x14ac:dyDescent="0.25">
      <c r="A68" s="144">
        <f t="shared" si="12"/>
        <v>52</v>
      </c>
      <c r="B68" s="8" t="s">
        <v>3</v>
      </c>
      <c r="C68" s="50"/>
      <c r="D68" s="85"/>
      <c r="E68" s="84"/>
      <c r="F68" s="84"/>
      <c r="G68" s="84"/>
      <c r="H68" s="81">
        <f t="shared" si="18"/>
        <v>0</v>
      </c>
      <c r="I68" s="81">
        <v>0</v>
      </c>
      <c r="J68" s="81">
        <v>0</v>
      </c>
      <c r="K68" s="83">
        <v>0</v>
      </c>
      <c r="L68" s="81">
        <v>0</v>
      </c>
      <c r="M68" s="81">
        <v>0</v>
      </c>
    </row>
    <row r="69" spans="1:13" ht="42" customHeight="1" x14ac:dyDescent="0.25">
      <c r="A69" s="144">
        <f t="shared" si="12"/>
        <v>53</v>
      </c>
      <c r="B69" s="8" t="s">
        <v>11</v>
      </c>
      <c r="C69" s="50"/>
      <c r="D69" s="85"/>
      <c r="E69" s="84"/>
      <c r="F69" s="84"/>
      <c r="G69" s="84"/>
      <c r="H69" s="81">
        <f t="shared" si="18"/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</row>
    <row r="70" spans="1:13" ht="25.5" customHeight="1" x14ac:dyDescent="0.25">
      <c r="A70" s="144">
        <f t="shared" si="12"/>
        <v>54</v>
      </c>
      <c r="B70" s="236" t="s">
        <v>67</v>
      </c>
      <c r="C70" s="237"/>
      <c r="D70" s="237"/>
      <c r="E70" s="237"/>
      <c r="F70" s="237"/>
      <c r="G70" s="237"/>
      <c r="H70" s="237" t="e">
        <f>#REF!+I70+J70+K70+L70+#REF!</f>
        <v>#REF!</v>
      </c>
      <c r="I70" s="237"/>
      <c r="J70" s="237"/>
      <c r="K70" s="237">
        <v>0</v>
      </c>
      <c r="L70" s="237">
        <v>0</v>
      </c>
      <c r="M70" s="237"/>
    </row>
    <row r="71" spans="1:13" ht="42" customHeight="1" x14ac:dyDescent="0.25">
      <c r="A71" s="100">
        <f t="shared" si="12"/>
        <v>55</v>
      </c>
      <c r="B71" s="86" t="s">
        <v>51</v>
      </c>
      <c r="C71" s="87"/>
      <c r="D71" s="87"/>
      <c r="E71" s="87"/>
      <c r="F71" s="87"/>
      <c r="G71" s="87"/>
      <c r="H71" s="88">
        <f>SUM(I71:M71)</f>
        <v>102350.5</v>
      </c>
      <c r="I71" s="88">
        <f t="shared" ref="I71:J71" si="20">I72+I73+I74+I75</f>
        <v>5543.7000000000007</v>
      </c>
      <c r="J71" s="88">
        <f t="shared" si="20"/>
        <v>65787.899999999994</v>
      </c>
      <c r="K71" s="89">
        <f>K72+K73+K74+K75</f>
        <v>0</v>
      </c>
      <c r="L71" s="89">
        <f>L72+L73+L74+L75</f>
        <v>0</v>
      </c>
      <c r="M71" s="88">
        <f t="shared" ref="M71" si="21">M72+M73+M74+M75</f>
        <v>31018.9</v>
      </c>
    </row>
    <row r="72" spans="1:13" ht="20.25" x14ac:dyDescent="0.25">
      <c r="A72" s="100">
        <f t="shared" si="12"/>
        <v>56</v>
      </c>
      <c r="B72" s="8" t="s">
        <v>1</v>
      </c>
      <c r="C72" s="87"/>
      <c r="D72" s="87"/>
      <c r="E72" s="87"/>
      <c r="F72" s="87"/>
      <c r="G72" s="87"/>
      <c r="H72" s="88">
        <f t="shared" ref="H72:H81" si="22">SUM(I72:M72)</f>
        <v>0</v>
      </c>
      <c r="I72" s="89">
        <f t="shared" ref="I72:M73" si="23">I78+I84+I90+I96+I102+I108+I114+I120+I126+I132+I138+I144+I150</f>
        <v>0</v>
      </c>
      <c r="J72" s="89">
        <f t="shared" si="23"/>
        <v>0</v>
      </c>
      <c r="K72" s="89">
        <f t="shared" si="23"/>
        <v>0</v>
      </c>
      <c r="L72" s="89">
        <f t="shared" si="23"/>
        <v>0</v>
      </c>
      <c r="M72" s="89">
        <f t="shared" si="23"/>
        <v>0</v>
      </c>
    </row>
    <row r="73" spans="1:13" ht="20.25" x14ac:dyDescent="0.25">
      <c r="A73" s="100">
        <f t="shared" si="12"/>
        <v>57</v>
      </c>
      <c r="B73" s="8" t="s">
        <v>2</v>
      </c>
      <c r="C73" s="87"/>
      <c r="D73" s="87"/>
      <c r="E73" s="87"/>
      <c r="F73" s="87"/>
      <c r="G73" s="87"/>
      <c r="H73" s="88">
        <f t="shared" si="22"/>
        <v>29468</v>
      </c>
      <c r="I73" s="89">
        <f t="shared" si="23"/>
        <v>0</v>
      </c>
      <c r="J73" s="89">
        <f t="shared" si="23"/>
        <v>0</v>
      </c>
      <c r="K73" s="89">
        <f t="shared" si="23"/>
        <v>0</v>
      </c>
      <c r="L73" s="89">
        <f t="shared" si="23"/>
        <v>0</v>
      </c>
      <c r="M73" s="89">
        <f t="shared" si="23"/>
        <v>29468</v>
      </c>
    </row>
    <row r="74" spans="1:13" ht="20.25" x14ac:dyDescent="0.25">
      <c r="A74" s="100">
        <f t="shared" si="12"/>
        <v>58</v>
      </c>
      <c r="B74" s="8" t="s">
        <v>3</v>
      </c>
      <c r="C74" s="87"/>
      <c r="D74" s="85"/>
      <c r="E74" s="87"/>
      <c r="F74" s="87"/>
      <c r="G74" s="87"/>
      <c r="H74" s="88">
        <f t="shared" si="22"/>
        <v>72882.499999999985</v>
      </c>
      <c r="I74" s="89">
        <f>I80+I86+I92+I98+I104+I110+I116+I122+I128+I134+I140+I146+I152</f>
        <v>5543.7000000000007</v>
      </c>
      <c r="J74" s="89">
        <f t="shared" ref="J74:M74" si="24">J80+J86+J92+J98+J104+J110+J116+J122+J128+J134+J140+J146+J152</f>
        <v>65787.899999999994</v>
      </c>
      <c r="K74" s="89">
        <f t="shared" si="24"/>
        <v>0</v>
      </c>
      <c r="L74" s="89">
        <f t="shared" si="24"/>
        <v>0</v>
      </c>
      <c r="M74" s="89">
        <f t="shared" si="24"/>
        <v>1550.9</v>
      </c>
    </row>
    <row r="75" spans="1:13" ht="42.75" customHeight="1" x14ac:dyDescent="0.25">
      <c r="A75" s="100">
        <f t="shared" si="12"/>
        <v>59</v>
      </c>
      <c r="B75" s="8" t="s">
        <v>11</v>
      </c>
      <c r="C75" s="87"/>
      <c r="D75" s="85"/>
      <c r="E75" s="87"/>
      <c r="F75" s="87"/>
      <c r="G75" s="87"/>
      <c r="H75" s="88">
        <f t="shared" si="22"/>
        <v>0</v>
      </c>
      <c r="I75" s="89">
        <f>I81+I87+I93+I99+I105+I111+I117+I123+I129+I135+I141+I147+I153</f>
        <v>0</v>
      </c>
      <c r="J75" s="89">
        <f t="shared" ref="J75:M75" si="25">J81+J87+J93+J99+J105+J111+J117+J123+J129+J135+J141+J147+J153</f>
        <v>0</v>
      </c>
      <c r="K75" s="89">
        <f t="shared" si="25"/>
        <v>0</v>
      </c>
      <c r="L75" s="89">
        <f t="shared" si="25"/>
        <v>0</v>
      </c>
      <c r="M75" s="89">
        <f t="shared" si="25"/>
        <v>0</v>
      </c>
    </row>
    <row r="76" spans="1:13" ht="360" customHeight="1" x14ac:dyDescent="0.3">
      <c r="A76" s="100">
        <f t="shared" si="12"/>
        <v>60</v>
      </c>
      <c r="B76" s="50" t="s">
        <v>139</v>
      </c>
      <c r="C76" s="43" t="s">
        <v>38</v>
      </c>
      <c r="D76" s="44">
        <f>H77</f>
        <v>55375.6</v>
      </c>
      <c r="E76" s="42"/>
      <c r="F76" s="46">
        <v>2024</v>
      </c>
      <c r="G76" s="46">
        <v>2024</v>
      </c>
      <c r="H76" s="88"/>
      <c r="I76" s="40"/>
      <c r="J76" s="40"/>
      <c r="K76" s="69"/>
      <c r="L76" s="69"/>
      <c r="M76" s="40"/>
    </row>
    <row r="77" spans="1:13" ht="40.5" x14ac:dyDescent="0.25">
      <c r="A77" s="100">
        <f t="shared" si="12"/>
        <v>61</v>
      </c>
      <c r="B77" s="50" t="s">
        <v>39</v>
      </c>
      <c r="C77" s="50"/>
      <c r="D77" s="81"/>
      <c r="E77" s="84"/>
      <c r="F77" s="84"/>
      <c r="G77" s="84"/>
      <c r="H77" s="88">
        <f t="shared" si="22"/>
        <v>55375.6</v>
      </c>
      <c r="I77" s="81">
        <f>I78+I79+I80+I81</f>
        <v>0</v>
      </c>
      <c r="J77" s="81">
        <f t="shared" ref="J77:L77" si="26">J78+J79+J80+J81</f>
        <v>55375.6</v>
      </c>
      <c r="K77" s="83">
        <f t="shared" si="26"/>
        <v>0</v>
      </c>
      <c r="L77" s="83">
        <f t="shared" si="26"/>
        <v>0</v>
      </c>
      <c r="M77" s="81">
        <f t="shared" ref="M77" si="27">M78+M79+M80+M81</f>
        <v>0</v>
      </c>
    </row>
    <row r="78" spans="1:13" ht="20.25" x14ac:dyDescent="0.25">
      <c r="A78" s="100">
        <f t="shared" si="12"/>
        <v>62</v>
      </c>
      <c r="B78" s="8" t="s">
        <v>1</v>
      </c>
      <c r="C78" s="50"/>
      <c r="D78" s="81"/>
      <c r="E78" s="84"/>
      <c r="F78" s="84"/>
      <c r="G78" s="84"/>
      <c r="H78" s="88">
        <f t="shared" si="22"/>
        <v>0</v>
      </c>
      <c r="I78" s="81">
        <v>0</v>
      </c>
      <c r="J78" s="81">
        <v>0</v>
      </c>
      <c r="K78" s="83">
        <v>0</v>
      </c>
      <c r="L78" s="83">
        <v>0</v>
      </c>
      <c r="M78" s="81">
        <v>0</v>
      </c>
    </row>
    <row r="79" spans="1:13" ht="20.25" x14ac:dyDescent="0.25">
      <c r="A79" s="100">
        <f t="shared" si="12"/>
        <v>63</v>
      </c>
      <c r="B79" s="8" t="s">
        <v>2</v>
      </c>
      <c r="C79" s="50"/>
      <c r="D79" s="81"/>
      <c r="E79" s="84"/>
      <c r="F79" s="84"/>
      <c r="G79" s="84"/>
      <c r="H79" s="88">
        <f t="shared" si="22"/>
        <v>0</v>
      </c>
      <c r="I79" s="81">
        <v>0</v>
      </c>
      <c r="J79" s="81">
        <v>0</v>
      </c>
      <c r="K79" s="83">
        <v>0</v>
      </c>
      <c r="L79" s="83">
        <v>0</v>
      </c>
      <c r="M79" s="81">
        <v>0</v>
      </c>
    </row>
    <row r="80" spans="1:13" ht="20.25" x14ac:dyDescent="0.25">
      <c r="A80" s="100">
        <f t="shared" si="12"/>
        <v>64</v>
      </c>
      <c r="B80" s="8" t="s">
        <v>3</v>
      </c>
      <c r="C80" s="50"/>
      <c r="D80" s="81"/>
      <c r="E80" s="84"/>
      <c r="F80" s="84"/>
      <c r="G80" s="84"/>
      <c r="H80" s="88">
        <f t="shared" si="22"/>
        <v>55375.6</v>
      </c>
      <c r="I80" s="81">
        <v>0</v>
      </c>
      <c r="J80" s="81">
        <v>55375.6</v>
      </c>
      <c r="K80" s="83">
        <v>0</v>
      </c>
      <c r="L80" s="83">
        <v>0</v>
      </c>
      <c r="M80" s="82">
        <v>0</v>
      </c>
    </row>
    <row r="81" spans="1:13" ht="44.25" customHeight="1" x14ac:dyDescent="0.25">
      <c r="A81" s="100">
        <f t="shared" si="12"/>
        <v>65</v>
      </c>
      <c r="B81" s="8" t="s">
        <v>11</v>
      </c>
      <c r="C81" s="50"/>
      <c r="D81" s="81"/>
      <c r="E81" s="84"/>
      <c r="F81" s="84"/>
      <c r="G81" s="84"/>
      <c r="H81" s="88">
        <f t="shared" si="22"/>
        <v>0</v>
      </c>
      <c r="I81" s="81">
        <v>0</v>
      </c>
      <c r="J81" s="81">
        <v>0</v>
      </c>
      <c r="K81" s="83">
        <v>0</v>
      </c>
      <c r="L81" s="83">
        <v>0</v>
      </c>
      <c r="M81" s="81">
        <v>0</v>
      </c>
    </row>
    <row r="82" spans="1:13" ht="245.25" customHeight="1" x14ac:dyDescent="0.3">
      <c r="A82" s="101">
        <f t="shared" ref="A82:A113" si="28">A81+1</f>
        <v>66</v>
      </c>
      <c r="B82" s="50" t="s">
        <v>117</v>
      </c>
      <c r="C82" s="43" t="s">
        <v>38</v>
      </c>
      <c r="D82" s="44">
        <f>H83</f>
        <v>3799</v>
      </c>
      <c r="E82" s="42"/>
      <c r="F82" s="46">
        <v>2024</v>
      </c>
      <c r="G82" s="46">
        <v>2024</v>
      </c>
      <c r="H82" s="88"/>
      <c r="I82" s="38"/>
      <c r="J82" s="38"/>
      <c r="K82" s="69"/>
      <c r="L82" s="69"/>
      <c r="M82" s="40"/>
    </row>
    <row r="83" spans="1:13" ht="40.5" x14ac:dyDescent="0.25">
      <c r="A83" s="75">
        <f t="shared" si="28"/>
        <v>67</v>
      </c>
      <c r="B83" s="50" t="s">
        <v>41</v>
      </c>
      <c r="C83" s="50"/>
      <c r="D83" s="81"/>
      <c r="E83" s="84"/>
      <c r="F83" s="84"/>
      <c r="G83" s="84"/>
      <c r="H83" s="88">
        <f t="shared" ref="H83:H87" si="29">SUM(I83:M83)</f>
        <v>3799</v>
      </c>
      <c r="I83" s="82">
        <f>I84+I85+I86+I87</f>
        <v>0</v>
      </c>
      <c r="J83" s="82">
        <f>J84+J85+J86+J87</f>
        <v>3799</v>
      </c>
      <c r="K83" s="83">
        <f t="shared" ref="K83:L83" si="30">K84+K85+K86+K87</f>
        <v>0</v>
      </c>
      <c r="L83" s="83">
        <f t="shared" si="30"/>
        <v>0</v>
      </c>
      <c r="M83" s="81">
        <f t="shared" ref="M83" si="31">M84+M85+M86+M87</f>
        <v>0</v>
      </c>
    </row>
    <row r="84" spans="1:13" ht="20.25" x14ac:dyDescent="0.25">
      <c r="A84" s="75">
        <f t="shared" si="28"/>
        <v>68</v>
      </c>
      <c r="B84" s="8" t="s">
        <v>1</v>
      </c>
      <c r="C84" s="50"/>
      <c r="D84" s="81"/>
      <c r="E84" s="84"/>
      <c r="F84" s="84"/>
      <c r="G84" s="84"/>
      <c r="H84" s="88">
        <f t="shared" si="29"/>
        <v>0</v>
      </c>
      <c r="I84" s="82">
        <v>0</v>
      </c>
      <c r="J84" s="82">
        <v>0</v>
      </c>
      <c r="K84" s="83">
        <v>0</v>
      </c>
      <c r="L84" s="83">
        <v>0</v>
      </c>
      <c r="M84" s="81">
        <v>0</v>
      </c>
    </row>
    <row r="85" spans="1:13" ht="20.25" x14ac:dyDescent="0.25">
      <c r="A85" s="75">
        <f t="shared" si="28"/>
        <v>69</v>
      </c>
      <c r="B85" s="8" t="s">
        <v>2</v>
      </c>
      <c r="C85" s="50"/>
      <c r="D85" s="81"/>
      <c r="E85" s="84"/>
      <c r="F85" s="84"/>
      <c r="G85" s="84"/>
      <c r="H85" s="88">
        <f t="shared" si="29"/>
        <v>0</v>
      </c>
      <c r="I85" s="82">
        <v>0</v>
      </c>
      <c r="J85" s="82">
        <v>0</v>
      </c>
      <c r="K85" s="83">
        <v>0</v>
      </c>
      <c r="L85" s="83">
        <v>0</v>
      </c>
      <c r="M85" s="81">
        <v>0</v>
      </c>
    </row>
    <row r="86" spans="1:13" ht="20.25" x14ac:dyDescent="0.25">
      <c r="A86" s="75">
        <f t="shared" si="28"/>
        <v>70</v>
      </c>
      <c r="B86" s="8" t="s">
        <v>3</v>
      </c>
      <c r="C86" s="50"/>
      <c r="D86" s="81"/>
      <c r="E86" s="84"/>
      <c r="F86" s="84"/>
      <c r="G86" s="84"/>
      <c r="H86" s="88">
        <f t="shared" si="29"/>
        <v>3799</v>
      </c>
      <c r="I86" s="82">
        <v>0</v>
      </c>
      <c r="J86" s="82">
        <v>3799</v>
      </c>
      <c r="K86" s="83">
        <v>0</v>
      </c>
      <c r="L86" s="83">
        <v>0</v>
      </c>
      <c r="M86" s="81">
        <v>0</v>
      </c>
    </row>
    <row r="87" spans="1:13" ht="42.75" customHeight="1" x14ac:dyDescent="0.3">
      <c r="A87" s="75">
        <f t="shared" si="28"/>
        <v>71</v>
      </c>
      <c r="B87" s="8" t="s">
        <v>11</v>
      </c>
      <c r="C87" s="41"/>
      <c r="D87" s="40"/>
      <c r="E87" s="42"/>
      <c r="F87" s="42"/>
      <c r="G87" s="42"/>
      <c r="H87" s="88">
        <f t="shared" si="29"/>
        <v>0</v>
      </c>
      <c r="I87" s="82">
        <v>0</v>
      </c>
      <c r="J87" s="82">
        <v>0</v>
      </c>
      <c r="K87" s="83">
        <v>0</v>
      </c>
      <c r="L87" s="83">
        <v>0</v>
      </c>
      <c r="M87" s="81">
        <v>0</v>
      </c>
    </row>
    <row r="88" spans="1:13" ht="165" customHeight="1" x14ac:dyDescent="0.3">
      <c r="A88" s="101">
        <f t="shared" si="28"/>
        <v>72</v>
      </c>
      <c r="B88" s="14" t="s">
        <v>115</v>
      </c>
      <c r="C88" s="43" t="s">
        <v>38</v>
      </c>
      <c r="D88" s="44">
        <f>H89</f>
        <v>31018.9</v>
      </c>
      <c r="E88" s="46"/>
      <c r="F88" s="46">
        <v>2027</v>
      </c>
      <c r="G88" s="46">
        <v>2027</v>
      </c>
      <c r="H88" s="88"/>
      <c r="I88" s="38"/>
      <c r="J88" s="38"/>
      <c r="K88" s="69"/>
      <c r="L88" s="69"/>
      <c r="M88" s="40"/>
    </row>
    <row r="89" spans="1:13" ht="40.5" x14ac:dyDescent="0.25">
      <c r="A89" s="75">
        <f t="shared" si="28"/>
        <v>73</v>
      </c>
      <c r="B89" s="50" t="s">
        <v>42</v>
      </c>
      <c r="C89" s="50"/>
      <c r="D89" s="81"/>
      <c r="E89" s="84"/>
      <c r="F89" s="84"/>
      <c r="G89" s="84"/>
      <c r="H89" s="88">
        <f t="shared" ref="H89:H131" si="32">SUM(I89:M89)</f>
        <v>31018.9</v>
      </c>
      <c r="I89" s="82">
        <f t="shared" ref="I89:L89" si="33">I90+I91+I92+I93</f>
        <v>0</v>
      </c>
      <c r="J89" s="82">
        <f t="shared" si="33"/>
        <v>0</v>
      </c>
      <c r="K89" s="82">
        <f t="shared" si="33"/>
        <v>0</v>
      </c>
      <c r="L89" s="82">
        <f t="shared" si="33"/>
        <v>0</v>
      </c>
      <c r="M89" s="81">
        <f t="shared" ref="M89" si="34">M90+M91+M92+M93</f>
        <v>31018.9</v>
      </c>
    </row>
    <row r="90" spans="1:13" ht="20.25" x14ac:dyDescent="0.25">
      <c r="A90" s="75">
        <f t="shared" si="28"/>
        <v>74</v>
      </c>
      <c r="B90" s="8" t="s">
        <v>1</v>
      </c>
      <c r="C90" s="50"/>
      <c r="D90" s="81"/>
      <c r="E90" s="84"/>
      <c r="F90" s="84"/>
      <c r="G90" s="84"/>
      <c r="H90" s="88">
        <f t="shared" si="32"/>
        <v>0</v>
      </c>
      <c r="I90" s="82">
        <v>0</v>
      </c>
      <c r="J90" s="82">
        <v>0</v>
      </c>
      <c r="K90" s="83">
        <v>0</v>
      </c>
      <c r="L90" s="83">
        <v>0</v>
      </c>
      <c r="M90" s="81">
        <v>0</v>
      </c>
    </row>
    <row r="91" spans="1:13" ht="20.25" x14ac:dyDescent="0.3">
      <c r="A91" s="75">
        <f t="shared" si="28"/>
        <v>75</v>
      </c>
      <c r="B91" s="8" t="s">
        <v>2</v>
      </c>
      <c r="C91" s="50"/>
      <c r="D91" s="81"/>
      <c r="E91" s="84"/>
      <c r="F91" s="84"/>
      <c r="G91" s="84"/>
      <c r="H91" s="88">
        <f t="shared" si="32"/>
        <v>29468</v>
      </c>
      <c r="I91" s="82">
        <v>0</v>
      </c>
      <c r="J91" s="81">
        <v>0</v>
      </c>
      <c r="K91" s="69">
        <v>0</v>
      </c>
      <c r="L91" s="69">
        <v>0</v>
      </c>
      <c r="M91" s="69">
        <v>29468</v>
      </c>
    </row>
    <row r="92" spans="1:13" ht="20.25" x14ac:dyDescent="0.3">
      <c r="A92" s="75">
        <f t="shared" si="28"/>
        <v>76</v>
      </c>
      <c r="B92" s="8" t="s">
        <v>3</v>
      </c>
      <c r="C92" s="50"/>
      <c r="D92" s="81"/>
      <c r="E92" s="84"/>
      <c r="F92" s="84"/>
      <c r="G92" s="84"/>
      <c r="H92" s="88">
        <f t="shared" si="32"/>
        <v>1550.9</v>
      </c>
      <c r="I92" s="82">
        <v>0</v>
      </c>
      <c r="J92" s="81">
        <v>0</v>
      </c>
      <c r="K92" s="69">
        <v>0</v>
      </c>
      <c r="L92" s="69">
        <v>0</v>
      </c>
      <c r="M92" s="69">
        <v>1550.9</v>
      </c>
    </row>
    <row r="93" spans="1:13" ht="44.25" customHeight="1" x14ac:dyDescent="0.3">
      <c r="A93" s="75">
        <f t="shared" si="28"/>
        <v>77</v>
      </c>
      <c r="B93" s="8" t="s">
        <v>11</v>
      </c>
      <c r="C93" s="41"/>
      <c r="D93" s="40"/>
      <c r="E93" s="42"/>
      <c r="F93" s="42"/>
      <c r="G93" s="42"/>
      <c r="H93" s="88">
        <f t="shared" si="32"/>
        <v>0</v>
      </c>
      <c r="I93" s="82">
        <v>0</v>
      </c>
      <c r="J93" s="82">
        <v>0</v>
      </c>
      <c r="K93" s="83">
        <v>0</v>
      </c>
      <c r="L93" s="83">
        <v>0</v>
      </c>
      <c r="M93" s="81">
        <v>0</v>
      </c>
    </row>
    <row r="94" spans="1:13" ht="84" customHeight="1" x14ac:dyDescent="0.3">
      <c r="A94" s="75">
        <f t="shared" si="28"/>
        <v>78</v>
      </c>
      <c r="B94" s="50" t="s">
        <v>143</v>
      </c>
      <c r="C94" s="43" t="s">
        <v>47</v>
      </c>
      <c r="D94" s="44">
        <f>H95</f>
        <v>0</v>
      </c>
      <c r="E94" s="42"/>
      <c r="F94" s="46"/>
      <c r="G94" s="46"/>
      <c r="H94" s="88"/>
      <c r="I94" s="38"/>
      <c r="J94" s="38"/>
      <c r="K94" s="69"/>
      <c r="L94" s="69"/>
      <c r="M94" s="40"/>
    </row>
    <row r="95" spans="1:13" ht="40.5" x14ac:dyDescent="0.25">
      <c r="A95" s="75">
        <f t="shared" si="28"/>
        <v>79</v>
      </c>
      <c r="B95" s="50" t="s">
        <v>43</v>
      </c>
      <c r="C95" s="50"/>
      <c r="D95" s="81"/>
      <c r="E95" s="84"/>
      <c r="F95" s="84"/>
      <c r="G95" s="84"/>
      <c r="H95" s="88">
        <f t="shared" ref="H95:H99" si="35">SUM(I95:M95)</f>
        <v>0</v>
      </c>
      <c r="I95" s="82">
        <f t="shared" ref="I95:J95" si="36">I96+I97+I98+I99</f>
        <v>0</v>
      </c>
      <c r="J95" s="82">
        <f t="shared" si="36"/>
        <v>0</v>
      </c>
      <c r="K95" s="83">
        <f t="shared" ref="K95:L95" si="37">K96+K97+K98+K99</f>
        <v>0</v>
      </c>
      <c r="L95" s="83">
        <f t="shared" si="37"/>
        <v>0</v>
      </c>
      <c r="M95" s="81">
        <f t="shared" ref="M95" si="38">M96+M97+M98+M99</f>
        <v>0</v>
      </c>
    </row>
    <row r="96" spans="1:13" ht="20.25" x14ac:dyDescent="0.25">
      <c r="A96" s="75">
        <f t="shared" si="28"/>
        <v>80</v>
      </c>
      <c r="B96" s="8" t="s">
        <v>1</v>
      </c>
      <c r="C96" s="50"/>
      <c r="D96" s="81"/>
      <c r="E96" s="84"/>
      <c r="F96" s="84"/>
      <c r="G96" s="84"/>
      <c r="H96" s="88">
        <f t="shared" si="35"/>
        <v>0</v>
      </c>
      <c r="I96" s="82">
        <v>0</v>
      </c>
      <c r="J96" s="82">
        <v>0</v>
      </c>
      <c r="K96" s="83">
        <v>0</v>
      </c>
      <c r="L96" s="83">
        <v>0</v>
      </c>
      <c r="M96" s="81">
        <v>0</v>
      </c>
    </row>
    <row r="97" spans="1:13" ht="20.25" x14ac:dyDescent="0.25">
      <c r="A97" s="75">
        <f t="shared" si="28"/>
        <v>81</v>
      </c>
      <c r="B97" s="8" t="s">
        <v>2</v>
      </c>
      <c r="C97" s="50"/>
      <c r="D97" s="81"/>
      <c r="E97" s="84"/>
      <c r="F97" s="84"/>
      <c r="G97" s="84"/>
      <c r="H97" s="88">
        <f t="shared" si="35"/>
        <v>0</v>
      </c>
      <c r="I97" s="82">
        <v>0</v>
      </c>
      <c r="J97" s="82">
        <v>0</v>
      </c>
      <c r="K97" s="83">
        <v>0</v>
      </c>
      <c r="L97" s="83">
        <v>0</v>
      </c>
      <c r="M97" s="81"/>
    </row>
    <row r="98" spans="1:13" ht="20.25" x14ac:dyDescent="0.25">
      <c r="A98" s="75">
        <f t="shared" si="28"/>
        <v>82</v>
      </c>
      <c r="B98" s="8" t="s">
        <v>3</v>
      </c>
      <c r="C98" s="50"/>
      <c r="D98" s="81"/>
      <c r="E98" s="84"/>
      <c r="F98" s="84"/>
      <c r="G98" s="84"/>
      <c r="H98" s="88">
        <f t="shared" si="35"/>
        <v>0</v>
      </c>
      <c r="I98" s="82">
        <v>0</v>
      </c>
      <c r="J98" s="82">
        <v>0</v>
      </c>
      <c r="K98" s="83">
        <v>0</v>
      </c>
      <c r="L98" s="83">
        <v>0</v>
      </c>
      <c r="M98" s="81"/>
    </row>
    <row r="99" spans="1:13" ht="42" customHeight="1" x14ac:dyDescent="0.3">
      <c r="A99" s="75">
        <f t="shared" si="28"/>
        <v>83</v>
      </c>
      <c r="B99" s="8" t="s">
        <v>11</v>
      </c>
      <c r="C99" s="41"/>
      <c r="D99" s="40"/>
      <c r="E99" s="42"/>
      <c r="F99" s="42"/>
      <c r="G99" s="42"/>
      <c r="H99" s="88">
        <f t="shared" si="35"/>
        <v>0</v>
      </c>
      <c r="I99" s="82">
        <v>0</v>
      </c>
      <c r="J99" s="82">
        <v>0</v>
      </c>
      <c r="K99" s="83">
        <v>0</v>
      </c>
      <c r="L99" s="83">
        <v>0</v>
      </c>
      <c r="M99" s="81">
        <v>0</v>
      </c>
    </row>
    <row r="100" spans="1:13" ht="62.25" customHeight="1" x14ac:dyDescent="0.3">
      <c r="A100" s="75">
        <f t="shared" si="28"/>
        <v>84</v>
      </c>
      <c r="B100" s="50" t="s">
        <v>99</v>
      </c>
      <c r="C100" s="43" t="s">
        <v>47</v>
      </c>
      <c r="D100" s="44">
        <f>H101</f>
        <v>0</v>
      </c>
      <c r="E100" s="42"/>
      <c r="F100" s="46"/>
      <c r="G100" s="46"/>
      <c r="H100" s="88"/>
      <c r="I100" s="38"/>
      <c r="J100" s="38"/>
      <c r="K100" s="69"/>
      <c r="L100" s="69"/>
      <c r="M100" s="40"/>
    </row>
    <row r="101" spans="1:13" ht="40.5" x14ac:dyDescent="0.3">
      <c r="A101" s="75">
        <f t="shared" si="28"/>
        <v>85</v>
      </c>
      <c r="B101" s="50" t="s">
        <v>44</v>
      </c>
      <c r="C101" s="41"/>
      <c r="D101" s="40"/>
      <c r="E101" s="42"/>
      <c r="F101" s="42"/>
      <c r="G101" s="42"/>
      <c r="H101" s="88">
        <f t="shared" si="32"/>
        <v>0</v>
      </c>
      <c r="I101" s="82">
        <f t="shared" ref="I101:L101" si="39">I102+I103+I104+I105</f>
        <v>0</v>
      </c>
      <c r="J101" s="82">
        <f t="shared" si="39"/>
        <v>0</v>
      </c>
      <c r="K101" s="83">
        <f t="shared" si="39"/>
        <v>0</v>
      </c>
      <c r="L101" s="83">
        <f t="shared" si="39"/>
        <v>0</v>
      </c>
      <c r="M101" s="81">
        <f t="shared" ref="M101" si="40">M102+M103+M104+M105</f>
        <v>0</v>
      </c>
    </row>
    <row r="102" spans="1:13" ht="20.25" x14ac:dyDescent="0.25">
      <c r="A102" s="75">
        <f t="shared" si="28"/>
        <v>86</v>
      </c>
      <c r="B102" s="8" t="s">
        <v>1</v>
      </c>
      <c r="C102" s="50"/>
      <c r="D102" s="81"/>
      <c r="E102" s="84"/>
      <c r="F102" s="84"/>
      <c r="G102" s="84"/>
      <c r="H102" s="88">
        <f t="shared" si="32"/>
        <v>0</v>
      </c>
      <c r="I102" s="82">
        <v>0</v>
      </c>
      <c r="J102" s="82">
        <v>0</v>
      </c>
      <c r="K102" s="83">
        <v>0</v>
      </c>
      <c r="L102" s="83">
        <v>0</v>
      </c>
      <c r="M102" s="81">
        <v>0</v>
      </c>
    </row>
    <row r="103" spans="1:13" ht="20.25" x14ac:dyDescent="0.25">
      <c r="A103" s="75">
        <f t="shared" si="28"/>
        <v>87</v>
      </c>
      <c r="B103" s="8" t="s">
        <v>2</v>
      </c>
      <c r="C103" s="50"/>
      <c r="D103" s="81"/>
      <c r="E103" s="84"/>
      <c r="F103" s="84"/>
      <c r="G103" s="84"/>
      <c r="H103" s="88">
        <f t="shared" si="32"/>
        <v>0</v>
      </c>
      <c r="I103" s="82">
        <v>0</v>
      </c>
      <c r="J103" s="82">
        <v>0</v>
      </c>
      <c r="K103" s="83">
        <v>0</v>
      </c>
      <c r="L103" s="83">
        <v>0</v>
      </c>
      <c r="M103" s="81">
        <v>0</v>
      </c>
    </row>
    <row r="104" spans="1:13" ht="20.25" x14ac:dyDescent="0.25">
      <c r="A104" s="75">
        <f t="shared" si="28"/>
        <v>88</v>
      </c>
      <c r="B104" s="8" t="s">
        <v>3</v>
      </c>
      <c r="C104" s="50"/>
      <c r="D104" s="81"/>
      <c r="E104" s="84"/>
      <c r="F104" s="84"/>
      <c r="G104" s="84"/>
      <c r="H104" s="88">
        <f t="shared" si="32"/>
        <v>0</v>
      </c>
      <c r="I104" s="82">
        <v>0</v>
      </c>
      <c r="J104" s="82">
        <v>0</v>
      </c>
      <c r="K104" s="83">
        <v>0</v>
      </c>
      <c r="L104" s="83">
        <v>0</v>
      </c>
      <c r="M104" s="81">
        <v>0</v>
      </c>
    </row>
    <row r="105" spans="1:13" ht="45" customHeight="1" x14ac:dyDescent="0.3">
      <c r="A105" s="75">
        <f t="shared" si="28"/>
        <v>89</v>
      </c>
      <c r="B105" s="8" t="s">
        <v>11</v>
      </c>
      <c r="C105" s="26"/>
      <c r="D105" s="38"/>
      <c r="E105" s="39"/>
      <c r="F105" s="39"/>
      <c r="G105" s="39"/>
      <c r="H105" s="88">
        <f t="shared" si="32"/>
        <v>0</v>
      </c>
      <c r="I105" s="82">
        <v>0</v>
      </c>
      <c r="J105" s="82">
        <v>0</v>
      </c>
      <c r="K105" s="83">
        <v>0</v>
      </c>
      <c r="L105" s="83">
        <v>0</v>
      </c>
      <c r="M105" s="82">
        <v>0</v>
      </c>
    </row>
    <row r="106" spans="1:13" ht="83.25" customHeight="1" x14ac:dyDescent="0.3">
      <c r="A106" s="101">
        <f t="shared" si="28"/>
        <v>90</v>
      </c>
      <c r="B106" s="50" t="s">
        <v>100</v>
      </c>
      <c r="C106" s="43" t="s">
        <v>47</v>
      </c>
      <c r="D106" s="44">
        <f>H107</f>
        <v>0</v>
      </c>
      <c r="E106" s="42"/>
      <c r="F106" s="46"/>
      <c r="G106" s="46"/>
      <c r="H106" s="88"/>
      <c r="I106" s="38"/>
      <c r="J106" s="38"/>
      <c r="K106" s="69"/>
      <c r="L106" s="69"/>
      <c r="M106" s="40"/>
    </row>
    <row r="107" spans="1:13" ht="40.5" x14ac:dyDescent="0.25">
      <c r="A107" s="75">
        <f t="shared" si="28"/>
        <v>91</v>
      </c>
      <c r="B107" s="50" t="s">
        <v>45</v>
      </c>
      <c r="C107" s="50"/>
      <c r="D107" s="81"/>
      <c r="E107" s="84"/>
      <c r="F107" s="84"/>
      <c r="G107" s="84"/>
      <c r="H107" s="88">
        <f t="shared" ref="H107:H111" si="41">SUM(I107:M107)</f>
        <v>0</v>
      </c>
      <c r="I107" s="82">
        <f t="shared" ref="I107:M107" si="42">I108+I109+I110+I111</f>
        <v>0</v>
      </c>
      <c r="J107" s="82">
        <f t="shared" si="42"/>
        <v>0</v>
      </c>
      <c r="K107" s="83">
        <f t="shared" si="42"/>
        <v>0</v>
      </c>
      <c r="L107" s="83">
        <f t="shared" si="42"/>
        <v>0</v>
      </c>
      <c r="M107" s="81">
        <f t="shared" si="42"/>
        <v>0</v>
      </c>
    </row>
    <row r="108" spans="1:13" ht="20.25" x14ac:dyDescent="0.25">
      <c r="A108" s="75">
        <f t="shared" si="28"/>
        <v>92</v>
      </c>
      <c r="B108" s="8" t="s">
        <v>1</v>
      </c>
      <c r="C108" s="50"/>
      <c r="D108" s="81"/>
      <c r="E108" s="84"/>
      <c r="F108" s="84"/>
      <c r="G108" s="84"/>
      <c r="H108" s="88">
        <f t="shared" si="41"/>
        <v>0</v>
      </c>
      <c r="I108" s="82">
        <v>0</v>
      </c>
      <c r="J108" s="82">
        <v>0</v>
      </c>
      <c r="K108" s="83">
        <v>0</v>
      </c>
      <c r="L108" s="83">
        <v>0</v>
      </c>
      <c r="M108" s="81">
        <v>0</v>
      </c>
    </row>
    <row r="109" spans="1:13" ht="20.25" x14ac:dyDescent="0.25">
      <c r="A109" s="75">
        <f t="shared" si="28"/>
        <v>93</v>
      </c>
      <c r="B109" s="8" t="s">
        <v>2</v>
      </c>
      <c r="C109" s="50"/>
      <c r="D109" s="81"/>
      <c r="E109" s="84"/>
      <c r="F109" s="84"/>
      <c r="G109" s="84"/>
      <c r="H109" s="88">
        <f t="shared" si="41"/>
        <v>0</v>
      </c>
      <c r="I109" s="82">
        <v>0</v>
      </c>
      <c r="J109" s="82">
        <v>0</v>
      </c>
      <c r="K109" s="83">
        <v>0</v>
      </c>
      <c r="L109" s="83">
        <v>0</v>
      </c>
      <c r="M109" s="81"/>
    </row>
    <row r="110" spans="1:13" ht="20.25" customHeight="1" x14ac:dyDescent="0.25">
      <c r="A110" s="75">
        <f t="shared" si="28"/>
        <v>94</v>
      </c>
      <c r="B110" s="8" t="s">
        <v>3</v>
      </c>
      <c r="C110" s="50"/>
      <c r="D110" s="81"/>
      <c r="E110" s="84"/>
      <c r="F110" s="84"/>
      <c r="G110" s="84"/>
      <c r="H110" s="88">
        <f t="shared" si="41"/>
        <v>0</v>
      </c>
      <c r="I110" s="82">
        <v>0</v>
      </c>
      <c r="J110" s="82">
        <v>0</v>
      </c>
      <c r="K110" s="83">
        <v>0</v>
      </c>
      <c r="L110" s="83">
        <v>0</v>
      </c>
      <c r="M110" s="81"/>
    </row>
    <row r="111" spans="1:13" ht="45" customHeight="1" x14ac:dyDescent="0.3">
      <c r="A111" s="75">
        <f t="shared" si="28"/>
        <v>95</v>
      </c>
      <c r="B111" s="8" t="s">
        <v>11</v>
      </c>
      <c r="C111" s="41"/>
      <c r="D111" s="40"/>
      <c r="E111" s="42"/>
      <c r="F111" s="42"/>
      <c r="G111" s="42"/>
      <c r="H111" s="88">
        <f t="shared" si="41"/>
        <v>0</v>
      </c>
      <c r="I111" s="82">
        <v>0</v>
      </c>
      <c r="J111" s="82">
        <v>0</v>
      </c>
      <c r="K111" s="83">
        <v>0</v>
      </c>
      <c r="L111" s="83">
        <v>0</v>
      </c>
      <c r="M111" s="81">
        <v>0</v>
      </c>
    </row>
    <row r="112" spans="1:13" ht="104.25" customHeight="1" x14ac:dyDescent="0.3">
      <c r="A112" s="101">
        <f t="shared" si="28"/>
        <v>96</v>
      </c>
      <c r="B112" s="14" t="s">
        <v>116</v>
      </c>
      <c r="C112" s="43" t="s">
        <v>52</v>
      </c>
      <c r="D112" s="44">
        <f>H113</f>
        <v>0</v>
      </c>
      <c r="E112" s="46"/>
      <c r="F112" s="46"/>
      <c r="G112" s="46"/>
      <c r="H112" s="88"/>
      <c r="I112" s="38"/>
      <c r="J112" s="38"/>
      <c r="K112" s="69"/>
      <c r="L112" s="69"/>
      <c r="M112" s="40"/>
    </row>
    <row r="113" spans="1:13" ht="40.5" x14ac:dyDescent="0.25">
      <c r="A113" s="75">
        <f t="shared" si="28"/>
        <v>97</v>
      </c>
      <c r="B113" s="50" t="s">
        <v>46</v>
      </c>
      <c r="C113" s="50"/>
      <c r="D113" s="81"/>
      <c r="E113" s="84"/>
      <c r="F113" s="84"/>
      <c r="G113" s="84"/>
      <c r="H113" s="88">
        <f t="shared" ref="H113:H117" si="43">SUM(I113:M113)</f>
        <v>0</v>
      </c>
      <c r="I113" s="82">
        <f t="shared" ref="I113:M113" si="44">I114+I115+I116+I117</f>
        <v>0</v>
      </c>
      <c r="J113" s="82">
        <f t="shared" si="44"/>
        <v>0</v>
      </c>
      <c r="K113" s="82">
        <f t="shared" si="44"/>
        <v>0</v>
      </c>
      <c r="L113" s="82">
        <f t="shared" si="44"/>
        <v>0</v>
      </c>
      <c r="M113" s="81">
        <f t="shared" si="44"/>
        <v>0</v>
      </c>
    </row>
    <row r="114" spans="1:13" ht="20.25" x14ac:dyDescent="0.25">
      <c r="A114" s="75">
        <f t="shared" ref="A114:A165" si="45">A113+1</f>
        <v>98</v>
      </c>
      <c r="B114" s="8" t="s">
        <v>1</v>
      </c>
      <c r="C114" s="50"/>
      <c r="D114" s="81"/>
      <c r="E114" s="84"/>
      <c r="F114" s="84"/>
      <c r="G114" s="84"/>
      <c r="H114" s="88">
        <f t="shared" si="43"/>
        <v>0</v>
      </c>
      <c r="I114" s="82">
        <v>0</v>
      </c>
      <c r="J114" s="82">
        <v>0</v>
      </c>
      <c r="K114" s="83">
        <v>0</v>
      </c>
      <c r="L114" s="83">
        <v>0</v>
      </c>
      <c r="M114" s="81">
        <v>0</v>
      </c>
    </row>
    <row r="115" spans="1:13" ht="20.25" x14ac:dyDescent="0.25">
      <c r="A115" s="75">
        <f t="shared" si="45"/>
        <v>99</v>
      </c>
      <c r="B115" s="8" t="s">
        <v>2</v>
      </c>
      <c r="C115" s="50"/>
      <c r="D115" s="81"/>
      <c r="E115" s="84"/>
      <c r="F115" s="84"/>
      <c r="G115" s="84"/>
      <c r="H115" s="88">
        <f t="shared" si="43"/>
        <v>0</v>
      </c>
      <c r="I115" s="82">
        <v>0</v>
      </c>
      <c r="J115" s="81">
        <v>0</v>
      </c>
      <c r="K115" s="83">
        <v>0</v>
      </c>
      <c r="L115" s="83">
        <v>0</v>
      </c>
      <c r="M115" s="81">
        <v>0</v>
      </c>
    </row>
    <row r="116" spans="1:13" ht="20.25" customHeight="1" x14ac:dyDescent="0.25">
      <c r="A116" s="75">
        <f t="shared" si="45"/>
        <v>100</v>
      </c>
      <c r="B116" s="8" t="s">
        <v>3</v>
      </c>
      <c r="C116" s="50"/>
      <c r="D116" s="81"/>
      <c r="E116" s="84"/>
      <c r="F116" s="84"/>
      <c r="G116" s="84"/>
      <c r="H116" s="88">
        <f t="shared" si="43"/>
        <v>0</v>
      </c>
      <c r="I116" s="82">
        <v>0</v>
      </c>
      <c r="J116" s="81">
        <v>0</v>
      </c>
      <c r="K116" s="83">
        <v>0</v>
      </c>
      <c r="L116" s="96">
        <v>0</v>
      </c>
      <c r="M116" s="81">
        <v>0</v>
      </c>
    </row>
    <row r="117" spans="1:13" ht="42" customHeight="1" x14ac:dyDescent="0.3">
      <c r="A117" s="75">
        <f t="shared" si="45"/>
        <v>101</v>
      </c>
      <c r="B117" s="8" t="s">
        <v>11</v>
      </c>
      <c r="C117" s="41"/>
      <c r="D117" s="40"/>
      <c r="E117" s="42"/>
      <c r="F117" s="42"/>
      <c r="G117" s="42"/>
      <c r="H117" s="88">
        <f t="shared" si="43"/>
        <v>0</v>
      </c>
      <c r="I117" s="82">
        <v>0</v>
      </c>
      <c r="J117" s="82">
        <v>0</v>
      </c>
      <c r="K117" s="83">
        <v>0</v>
      </c>
      <c r="L117" s="83">
        <v>0</v>
      </c>
      <c r="M117" s="81">
        <v>0</v>
      </c>
    </row>
    <row r="118" spans="1:13" ht="63" customHeight="1" x14ac:dyDescent="0.3">
      <c r="A118" s="101">
        <f t="shared" si="45"/>
        <v>102</v>
      </c>
      <c r="B118" s="8" t="s">
        <v>101</v>
      </c>
      <c r="C118" s="43" t="s">
        <v>47</v>
      </c>
      <c r="D118" s="37">
        <f>H119</f>
        <v>0</v>
      </c>
      <c r="E118" s="54"/>
      <c r="F118" s="21"/>
      <c r="G118" s="21"/>
      <c r="H118" s="88"/>
      <c r="I118" s="38"/>
      <c r="J118" s="38"/>
      <c r="K118" s="69"/>
      <c r="L118" s="69"/>
      <c r="M118" s="38"/>
    </row>
    <row r="119" spans="1:13" ht="40.5" x14ac:dyDescent="0.25">
      <c r="A119" s="75">
        <f t="shared" si="45"/>
        <v>103</v>
      </c>
      <c r="B119" s="50" t="s">
        <v>48</v>
      </c>
      <c r="C119" s="95"/>
      <c r="D119" s="85"/>
      <c r="E119" s="84"/>
      <c r="F119" s="84"/>
      <c r="G119" s="84"/>
      <c r="H119" s="88">
        <f t="shared" si="32"/>
        <v>0</v>
      </c>
      <c r="I119" s="82">
        <f t="shared" ref="I119:L119" si="46">I120+I121+I122+I123</f>
        <v>0</v>
      </c>
      <c r="J119" s="82">
        <f t="shared" si="46"/>
        <v>0</v>
      </c>
      <c r="K119" s="83">
        <f t="shared" si="46"/>
        <v>0</v>
      </c>
      <c r="L119" s="83">
        <f t="shared" si="46"/>
        <v>0</v>
      </c>
      <c r="M119" s="81">
        <f>M120+M121+M122+M123</f>
        <v>0</v>
      </c>
    </row>
    <row r="120" spans="1:13" ht="20.25" x14ac:dyDescent="0.25">
      <c r="A120" s="75">
        <f t="shared" si="45"/>
        <v>104</v>
      </c>
      <c r="B120" s="8" t="s">
        <v>1</v>
      </c>
      <c r="C120" s="50"/>
      <c r="D120" s="85"/>
      <c r="E120" s="84"/>
      <c r="F120" s="84"/>
      <c r="G120" s="84"/>
      <c r="H120" s="88">
        <f t="shared" si="32"/>
        <v>0</v>
      </c>
      <c r="I120" s="82">
        <v>0</v>
      </c>
      <c r="J120" s="82">
        <v>0</v>
      </c>
      <c r="K120" s="83">
        <v>0</v>
      </c>
      <c r="L120" s="83">
        <v>0</v>
      </c>
      <c r="M120" s="81">
        <v>0</v>
      </c>
    </row>
    <row r="121" spans="1:13" ht="20.25" x14ac:dyDescent="0.25">
      <c r="A121" s="75">
        <f t="shared" si="45"/>
        <v>105</v>
      </c>
      <c r="B121" s="8" t="s">
        <v>2</v>
      </c>
      <c r="C121" s="50"/>
      <c r="D121" s="85"/>
      <c r="E121" s="84"/>
      <c r="F121" s="84"/>
      <c r="G121" s="84"/>
      <c r="H121" s="88">
        <f t="shared" si="32"/>
        <v>0</v>
      </c>
      <c r="I121" s="82">
        <v>0</v>
      </c>
      <c r="J121" s="82">
        <v>0</v>
      </c>
      <c r="K121" s="83">
        <v>0</v>
      </c>
      <c r="L121" s="83">
        <v>0</v>
      </c>
      <c r="M121" s="81">
        <v>0</v>
      </c>
    </row>
    <row r="122" spans="1:13" ht="20.25" x14ac:dyDescent="0.25">
      <c r="A122" s="75">
        <f t="shared" si="45"/>
        <v>106</v>
      </c>
      <c r="B122" s="8" t="s">
        <v>3</v>
      </c>
      <c r="C122" s="50"/>
      <c r="D122" s="85"/>
      <c r="E122" s="84"/>
      <c r="F122" s="84"/>
      <c r="G122" s="84"/>
      <c r="H122" s="88">
        <f t="shared" si="32"/>
        <v>0</v>
      </c>
      <c r="I122" s="82">
        <v>0</v>
      </c>
      <c r="J122" s="82">
        <v>0</v>
      </c>
      <c r="K122" s="83"/>
      <c r="L122" s="83">
        <v>0</v>
      </c>
      <c r="M122" s="81">
        <v>0</v>
      </c>
    </row>
    <row r="123" spans="1:13" ht="43.5" customHeight="1" x14ac:dyDescent="0.3">
      <c r="A123" s="75">
        <f t="shared" si="45"/>
        <v>107</v>
      </c>
      <c r="B123" s="8" t="s">
        <v>11</v>
      </c>
      <c r="C123" s="53"/>
      <c r="D123" s="97"/>
      <c r="E123" s="39"/>
      <c r="F123" s="39"/>
      <c r="G123" s="39"/>
      <c r="H123" s="88">
        <f t="shared" si="32"/>
        <v>0</v>
      </c>
      <c r="I123" s="82">
        <v>0</v>
      </c>
      <c r="J123" s="82">
        <v>0</v>
      </c>
      <c r="K123" s="83">
        <v>0</v>
      </c>
      <c r="L123" s="83">
        <v>0</v>
      </c>
      <c r="M123" s="82">
        <v>0</v>
      </c>
    </row>
    <row r="124" spans="1:13" s="63" customFormat="1" ht="82.5" customHeight="1" x14ac:dyDescent="0.3">
      <c r="A124" s="101">
        <f t="shared" si="45"/>
        <v>108</v>
      </c>
      <c r="B124" s="50" t="s">
        <v>121</v>
      </c>
      <c r="C124" s="43" t="s">
        <v>47</v>
      </c>
      <c r="D124" s="44">
        <f>H125</f>
        <v>0</v>
      </c>
      <c r="E124" s="46"/>
      <c r="F124" s="46"/>
      <c r="G124" s="46"/>
      <c r="H124" s="88"/>
      <c r="I124" s="40"/>
      <c r="J124" s="40"/>
      <c r="K124" s="69"/>
      <c r="L124" s="69"/>
      <c r="M124" s="40"/>
    </row>
    <row r="125" spans="1:13" ht="40.5" x14ac:dyDescent="0.25">
      <c r="A125" s="75">
        <f t="shared" si="45"/>
        <v>109</v>
      </c>
      <c r="B125" s="50" t="s">
        <v>49</v>
      </c>
      <c r="C125" s="95"/>
      <c r="D125" s="81"/>
      <c r="E125" s="84"/>
      <c r="F125" s="84"/>
      <c r="G125" s="84"/>
      <c r="H125" s="88">
        <f t="shared" si="32"/>
        <v>0</v>
      </c>
      <c r="I125" s="82">
        <f t="shared" ref="I125:L125" si="47">I126+I127+I128+I129</f>
        <v>0</v>
      </c>
      <c r="J125" s="82">
        <f t="shared" si="47"/>
        <v>0</v>
      </c>
      <c r="K125" s="83">
        <f t="shared" si="47"/>
        <v>0</v>
      </c>
      <c r="L125" s="83">
        <f t="shared" si="47"/>
        <v>0</v>
      </c>
      <c r="M125" s="81">
        <f>M126+M127+M128+M129</f>
        <v>0</v>
      </c>
    </row>
    <row r="126" spans="1:13" ht="20.25" x14ac:dyDescent="0.25">
      <c r="A126" s="75">
        <f t="shared" si="45"/>
        <v>110</v>
      </c>
      <c r="B126" s="8" t="s">
        <v>1</v>
      </c>
      <c r="C126" s="50"/>
      <c r="D126" s="81"/>
      <c r="E126" s="84"/>
      <c r="F126" s="84"/>
      <c r="G126" s="84"/>
      <c r="H126" s="88">
        <f t="shared" si="32"/>
        <v>0</v>
      </c>
      <c r="I126" s="82">
        <v>0</v>
      </c>
      <c r="J126" s="82">
        <v>0</v>
      </c>
      <c r="K126" s="83">
        <v>0</v>
      </c>
      <c r="L126" s="83">
        <v>0</v>
      </c>
      <c r="M126" s="81">
        <v>0</v>
      </c>
    </row>
    <row r="127" spans="1:13" ht="20.25" x14ac:dyDescent="0.25">
      <c r="A127" s="75">
        <f t="shared" si="45"/>
        <v>111</v>
      </c>
      <c r="B127" s="8" t="s">
        <v>2</v>
      </c>
      <c r="C127" s="50"/>
      <c r="D127" s="81"/>
      <c r="E127" s="84"/>
      <c r="F127" s="84"/>
      <c r="G127" s="84"/>
      <c r="H127" s="88">
        <f t="shared" si="32"/>
        <v>0</v>
      </c>
      <c r="I127" s="82">
        <v>0</v>
      </c>
      <c r="J127" s="82">
        <v>0</v>
      </c>
      <c r="K127" s="83">
        <v>0</v>
      </c>
      <c r="L127" s="83">
        <v>0</v>
      </c>
      <c r="M127" s="81">
        <v>0</v>
      </c>
    </row>
    <row r="128" spans="1:13" ht="20.25" x14ac:dyDescent="0.25">
      <c r="A128" s="75">
        <f t="shared" si="45"/>
        <v>112</v>
      </c>
      <c r="B128" s="8" t="s">
        <v>3</v>
      </c>
      <c r="C128" s="50"/>
      <c r="D128" s="81"/>
      <c r="E128" s="84"/>
      <c r="F128" s="84"/>
      <c r="G128" s="84"/>
      <c r="H128" s="88">
        <f t="shared" si="32"/>
        <v>0</v>
      </c>
      <c r="I128" s="82">
        <v>0</v>
      </c>
      <c r="J128" s="82">
        <v>0</v>
      </c>
      <c r="K128" s="83">
        <v>0</v>
      </c>
      <c r="L128" s="83">
        <v>0</v>
      </c>
      <c r="M128" s="81">
        <v>0</v>
      </c>
    </row>
    <row r="129" spans="1:13" ht="42" customHeight="1" x14ac:dyDescent="0.3">
      <c r="A129" s="75">
        <f t="shared" si="45"/>
        <v>113</v>
      </c>
      <c r="B129" s="8" t="s">
        <v>11</v>
      </c>
      <c r="C129" s="64"/>
      <c r="D129" s="38"/>
      <c r="E129" s="39"/>
      <c r="F129" s="39"/>
      <c r="G129" s="39"/>
      <c r="H129" s="88">
        <f t="shared" si="32"/>
        <v>0</v>
      </c>
      <c r="I129" s="82">
        <v>0</v>
      </c>
      <c r="J129" s="82">
        <v>0</v>
      </c>
      <c r="K129" s="83">
        <v>0</v>
      </c>
      <c r="L129" s="83">
        <v>0</v>
      </c>
      <c r="M129" s="82">
        <v>0</v>
      </c>
    </row>
    <row r="130" spans="1:13" s="63" customFormat="1" ht="101.25" x14ac:dyDescent="0.3">
      <c r="A130" s="75">
        <f t="shared" si="45"/>
        <v>114</v>
      </c>
      <c r="B130" s="50" t="s">
        <v>122</v>
      </c>
      <c r="C130" s="43" t="s">
        <v>47</v>
      </c>
      <c r="D130" s="44">
        <f>H131</f>
        <v>0</v>
      </c>
      <c r="E130" s="46"/>
      <c r="F130" s="46"/>
      <c r="G130" s="46"/>
      <c r="H130" s="88"/>
      <c r="I130" s="40"/>
      <c r="J130" s="40"/>
      <c r="K130" s="69"/>
      <c r="L130" s="69"/>
      <c r="M130" s="40"/>
    </row>
    <row r="131" spans="1:13" ht="40.5" x14ac:dyDescent="0.25">
      <c r="A131" s="75">
        <f t="shared" si="45"/>
        <v>115</v>
      </c>
      <c r="B131" s="50" t="s">
        <v>50</v>
      </c>
      <c r="C131" s="95"/>
      <c r="D131" s="44"/>
      <c r="E131" s="84"/>
      <c r="F131" s="84"/>
      <c r="G131" s="84"/>
      <c r="H131" s="88">
        <f t="shared" si="32"/>
        <v>0</v>
      </c>
      <c r="I131" s="82">
        <f t="shared" ref="I131:L131" si="48">I132+I133+I134+I135</f>
        <v>0</v>
      </c>
      <c r="J131" s="82">
        <f t="shared" si="48"/>
        <v>0</v>
      </c>
      <c r="K131" s="83">
        <f t="shared" si="48"/>
        <v>0</v>
      </c>
      <c r="L131" s="83">
        <f t="shared" si="48"/>
        <v>0</v>
      </c>
      <c r="M131" s="81">
        <f>M132+M133+M134+M135</f>
        <v>0</v>
      </c>
    </row>
    <row r="132" spans="1:13" ht="20.25" x14ac:dyDescent="0.25">
      <c r="A132" s="75">
        <f t="shared" si="45"/>
        <v>116</v>
      </c>
      <c r="B132" s="8" t="s">
        <v>1</v>
      </c>
      <c r="C132" s="50"/>
      <c r="D132" s="44"/>
      <c r="E132" s="84"/>
      <c r="F132" s="84"/>
      <c r="G132" s="84"/>
      <c r="H132" s="88">
        <f t="shared" ref="H132:H141" si="49">SUM(I132:M132)</f>
        <v>0</v>
      </c>
      <c r="I132" s="82">
        <v>0</v>
      </c>
      <c r="J132" s="82">
        <v>0</v>
      </c>
      <c r="K132" s="83">
        <v>0</v>
      </c>
      <c r="L132" s="83">
        <v>0</v>
      </c>
      <c r="M132" s="81">
        <v>0</v>
      </c>
    </row>
    <row r="133" spans="1:13" ht="20.25" x14ac:dyDescent="0.25">
      <c r="A133" s="75">
        <f t="shared" si="45"/>
        <v>117</v>
      </c>
      <c r="B133" s="8" t="s">
        <v>2</v>
      </c>
      <c r="C133" s="50"/>
      <c r="D133" s="44"/>
      <c r="E133" s="84"/>
      <c r="F133" s="84"/>
      <c r="G133" s="84"/>
      <c r="H133" s="88">
        <f t="shared" si="49"/>
        <v>0</v>
      </c>
      <c r="I133" s="82">
        <v>0</v>
      </c>
      <c r="J133" s="82">
        <v>0</v>
      </c>
      <c r="K133" s="83">
        <v>0</v>
      </c>
      <c r="L133" s="83">
        <v>0</v>
      </c>
      <c r="M133" s="81">
        <v>0</v>
      </c>
    </row>
    <row r="134" spans="1:13" ht="21.75" customHeight="1" x14ac:dyDescent="0.25">
      <c r="A134" s="75">
        <f t="shared" si="45"/>
        <v>118</v>
      </c>
      <c r="B134" s="8" t="s">
        <v>3</v>
      </c>
      <c r="C134" s="50"/>
      <c r="D134" s="44"/>
      <c r="E134" s="84"/>
      <c r="F134" s="84"/>
      <c r="G134" s="84"/>
      <c r="H134" s="88">
        <f t="shared" si="49"/>
        <v>0</v>
      </c>
      <c r="I134" s="82">
        <v>0</v>
      </c>
      <c r="J134" s="82">
        <v>0</v>
      </c>
      <c r="K134" s="83">
        <v>0</v>
      </c>
      <c r="L134" s="83">
        <v>0</v>
      </c>
      <c r="M134" s="81">
        <v>0</v>
      </c>
    </row>
    <row r="135" spans="1:13" ht="43.5" customHeight="1" x14ac:dyDescent="0.3">
      <c r="A135" s="75">
        <f t="shared" si="45"/>
        <v>119</v>
      </c>
      <c r="B135" s="8" t="s">
        <v>11</v>
      </c>
      <c r="C135" s="64"/>
      <c r="D135" s="44"/>
      <c r="E135" s="39"/>
      <c r="F135" s="39"/>
      <c r="G135" s="39"/>
      <c r="H135" s="88">
        <f t="shared" si="49"/>
        <v>0</v>
      </c>
      <c r="I135" s="82">
        <v>0</v>
      </c>
      <c r="J135" s="82">
        <v>0</v>
      </c>
      <c r="K135" s="83">
        <v>0</v>
      </c>
      <c r="L135" s="83">
        <v>0</v>
      </c>
      <c r="M135" s="82">
        <v>0</v>
      </c>
    </row>
    <row r="136" spans="1:13" ht="222.75" customHeight="1" x14ac:dyDescent="0.3">
      <c r="A136" s="141">
        <f t="shared" si="45"/>
        <v>120</v>
      </c>
      <c r="B136" s="14" t="s">
        <v>127</v>
      </c>
      <c r="C136" s="43" t="s">
        <v>38</v>
      </c>
      <c r="D136" s="143">
        <f t="shared" ref="D136:D142" si="50">H137</f>
        <v>8600</v>
      </c>
      <c r="E136" s="39"/>
      <c r="F136" s="21">
        <v>2023</v>
      </c>
      <c r="G136" s="21">
        <v>2024</v>
      </c>
      <c r="H136" s="88"/>
      <c r="I136" s="82"/>
      <c r="J136" s="82"/>
      <c r="K136" s="83"/>
      <c r="L136" s="83"/>
      <c r="M136" s="82"/>
    </row>
    <row r="137" spans="1:13" ht="41.25" customHeight="1" x14ac:dyDescent="0.3">
      <c r="A137" s="141">
        <f t="shared" si="45"/>
        <v>121</v>
      </c>
      <c r="B137" s="8" t="s">
        <v>128</v>
      </c>
      <c r="C137" s="64"/>
      <c r="D137" s="143"/>
      <c r="E137" s="39"/>
      <c r="F137" s="39"/>
      <c r="G137" s="39"/>
      <c r="H137" s="88">
        <f t="shared" si="49"/>
        <v>8600</v>
      </c>
      <c r="I137" s="82">
        <f>I138+I139+I140+I141</f>
        <v>4600</v>
      </c>
      <c r="J137" s="82">
        <f>J138+J139+J140+J141</f>
        <v>4000</v>
      </c>
      <c r="K137" s="82">
        <f>K138+K139+K140+K141</f>
        <v>0</v>
      </c>
      <c r="L137" s="82">
        <f>L138+L139+L140+L141</f>
        <v>0</v>
      </c>
      <c r="M137" s="82">
        <f>M138+M139+M140+M141</f>
        <v>0</v>
      </c>
    </row>
    <row r="138" spans="1:13" ht="21" customHeight="1" x14ac:dyDescent="0.3">
      <c r="A138" s="141">
        <f t="shared" si="45"/>
        <v>122</v>
      </c>
      <c r="B138" s="8" t="s">
        <v>1</v>
      </c>
      <c r="C138" s="64"/>
      <c r="D138" s="143"/>
      <c r="E138" s="39"/>
      <c r="F138" s="39"/>
      <c r="G138" s="39"/>
      <c r="H138" s="88">
        <f t="shared" si="49"/>
        <v>0</v>
      </c>
      <c r="I138" s="82">
        <v>0</v>
      </c>
      <c r="J138" s="82">
        <v>0</v>
      </c>
      <c r="K138" s="83">
        <v>0</v>
      </c>
      <c r="L138" s="83">
        <v>0</v>
      </c>
      <c r="M138" s="82">
        <v>0</v>
      </c>
    </row>
    <row r="139" spans="1:13" ht="21" customHeight="1" x14ac:dyDescent="0.3">
      <c r="A139" s="141">
        <f t="shared" si="45"/>
        <v>123</v>
      </c>
      <c r="B139" s="8" t="s">
        <v>2</v>
      </c>
      <c r="C139" s="64"/>
      <c r="D139" s="143"/>
      <c r="E139" s="39"/>
      <c r="F139" s="39"/>
      <c r="G139" s="39"/>
      <c r="H139" s="88">
        <f t="shared" si="49"/>
        <v>0</v>
      </c>
      <c r="I139" s="82">
        <v>0</v>
      </c>
      <c r="J139" s="82">
        <v>0</v>
      </c>
      <c r="K139" s="83">
        <v>0</v>
      </c>
      <c r="L139" s="83">
        <v>0</v>
      </c>
      <c r="M139" s="82">
        <v>0</v>
      </c>
    </row>
    <row r="140" spans="1:13" ht="21" customHeight="1" x14ac:dyDescent="0.3">
      <c r="A140" s="141">
        <f t="shared" si="45"/>
        <v>124</v>
      </c>
      <c r="B140" s="8" t="s">
        <v>3</v>
      </c>
      <c r="C140" s="64"/>
      <c r="D140" s="143"/>
      <c r="E140" s="39"/>
      <c r="F140" s="39"/>
      <c r="G140" s="39"/>
      <c r="H140" s="88">
        <f t="shared" si="49"/>
        <v>8600</v>
      </c>
      <c r="I140" s="81">
        <v>4600</v>
      </c>
      <c r="J140" s="82">
        <v>4000</v>
      </c>
      <c r="K140" s="83">
        <v>0</v>
      </c>
      <c r="L140" s="83">
        <v>0</v>
      </c>
      <c r="M140" s="82">
        <v>0</v>
      </c>
    </row>
    <row r="141" spans="1:13" ht="43.5" customHeight="1" x14ac:dyDescent="0.3">
      <c r="A141" s="141">
        <f t="shared" si="45"/>
        <v>125</v>
      </c>
      <c r="B141" s="8" t="s">
        <v>11</v>
      </c>
      <c r="C141" s="64"/>
      <c r="D141" s="143"/>
      <c r="E141" s="39"/>
      <c r="F141" s="39"/>
      <c r="G141" s="39"/>
      <c r="H141" s="88">
        <f t="shared" si="49"/>
        <v>0</v>
      </c>
      <c r="I141" s="82">
        <v>0</v>
      </c>
      <c r="J141" s="82">
        <v>0</v>
      </c>
      <c r="K141" s="83">
        <v>0</v>
      </c>
      <c r="L141" s="83">
        <v>0</v>
      </c>
      <c r="M141" s="82">
        <v>0</v>
      </c>
    </row>
    <row r="142" spans="1:13" ht="162" customHeight="1" x14ac:dyDescent="0.3">
      <c r="A142" s="147">
        <f t="shared" si="45"/>
        <v>126</v>
      </c>
      <c r="B142" s="8" t="s">
        <v>134</v>
      </c>
      <c r="C142" s="43" t="s">
        <v>38</v>
      </c>
      <c r="D142" s="143">
        <f t="shared" si="50"/>
        <v>3296.9</v>
      </c>
      <c r="E142" s="39"/>
      <c r="F142" s="46">
        <v>2023</v>
      </c>
      <c r="G142" s="46">
        <v>2024</v>
      </c>
      <c r="H142" s="88"/>
      <c r="I142" s="82"/>
      <c r="J142" s="82"/>
      <c r="K142" s="83"/>
      <c r="L142" s="83"/>
      <c r="M142" s="82"/>
    </row>
    <row r="143" spans="1:13" ht="42" customHeight="1" x14ac:dyDescent="0.3">
      <c r="A143" s="147">
        <f t="shared" si="45"/>
        <v>127</v>
      </c>
      <c r="B143" s="8" t="s">
        <v>137</v>
      </c>
      <c r="C143" s="64"/>
      <c r="D143" s="38"/>
      <c r="E143" s="39"/>
      <c r="F143" s="39"/>
      <c r="G143" s="39"/>
      <c r="H143" s="88">
        <f t="shared" ref="H143:H147" si="51">SUM(I143:M143)</f>
        <v>3296.9</v>
      </c>
      <c r="I143" s="82">
        <f>I144+I145+I146+I147</f>
        <v>683.6</v>
      </c>
      <c r="J143" s="82">
        <f t="shared" ref="J143:M143" si="52">J144+J145+J146+J147</f>
        <v>2613.3000000000002</v>
      </c>
      <c r="K143" s="83">
        <f t="shared" si="52"/>
        <v>0</v>
      </c>
      <c r="L143" s="83">
        <f t="shared" si="52"/>
        <v>0</v>
      </c>
      <c r="M143" s="82">
        <f t="shared" si="52"/>
        <v>0</v>
      </c>
    </row>
    <row r="144" spans="1:13" ht="21" customHeight="1" x14ac:dyDescent="0.3">
      <c r="A144" s="147">
        <f t="shared" si="45"/>
        <v>128</v>
      </c>
      <c r="B144" s="8" t="s">
        <v>1</v>
      </c>
      <c r="C144" s="64"/>
      <c r="D144" s="38"/>
      <c r="E144" s="39"/>
      <c r="F144" s="39"/>
      <c r="G144" s="39"/>
      <c r="H144" s="88">
        <f t="shared" si="51"/>
        <v>0</v>
      </c>
      <c r="I144" s="82">
        <v>0</v>
      </c>
      <c r="J144" s="82">
        <v>0</v>
      </c>
      <c r="K144" s="83">
        <v>0</v>
      </c>
      <c r="L144" s="83">
        <v>0</v>
      </c>
      <c r="M144" s="82">
        <v>0</v>
      </c>
    </row>
    <row r="145" spans="1:13" ht="21" customHeight="1" x14ac:dyDescent="0.3">
      <c r="A145" s="147">
        <f t="shared" si="45"/>
        <v>129</v>
      </c>
      <c r="B145" s="8" t="s">
        <v>2</v>
      </c>
      <c r="C145" s="64"/>
      <c r="D145" s="38"/>
      <c r="E145" s="39"/>
      <c r="F145" s="39"/>
      <c r="G145" s="39"/>
      <c r="H145" s="88">
        <f t="shared" si="51"/>
        <v>0</v>
      </c>
      <c r="I145" s="82">
        <v>0</v>
      </c>
      <c r="J145" s="82">
        <v>0</v>
      </c>
      <c r="K145" s="83">
        <v>0</v>
      </c>
      <c r="L145" s="83">
        <v>0</v>
      </c>
      <c r="M145" s="82">
        <v>0</v>
      </c>
    </row>
    <row r="146" spans="1:13" ht="21" customHeight="1" x14ac:dyDescent="0.3">
      <c r="A146" s="147">
        <f t="shared" si="45"/>
        <v>130</v>
      </c>
      <c r="B146" s="8" t="s">
        <v>3</v>
      </c>
      <c r="C146" s="64"/>
      <c r="D146" s="38"/>
      <c r="E146" s="39"/>
      <c r="F146" s="39"/>
      <c r="G146" s="39"/>
      <c r="H146" s="88">
        <f t="shared" si="51"/>
        <v>3296.9</v>
      </c>
      <c r="I146" s="82">
        <v>683.6</v>
      </c>
      <c r="J146" s="82">
        <v>2613.3000000000002</v>
      </c>
      <c r="K146" s="83">
        <v>0</v>
      </c>
      <c r="L146" s="83">
        <v>0</v>
      </c>
      <c r="M146" s="82">
        <v>0</v>
      </c>
    </row>
    <row r="147" spans="1:13" ht="42.75" customHeight="1" x14ac:dyDescent="0.3">
      <c r="A147" s="147">
        <f t="shared" si="45"/>
        <v>131</v>
      </c>
      <c r="B147" s="8" t="s">
        <v>11</v>
      </c>
      <c r="C147" s="64"/>
      <c r="D147" s="38"/>
      <c r="E147" s="39"/>
      <c r="F147" s="39"/>
      <c r="G147" s="39"/>
      <c r="H147" s="88">
        <f t="shared" si="51"/>
        <v>0</v>
      </c>
      <c r="I147" s="82">
        <v>0</v>
      </c>
      <c r="J147" s="82">
        <v>0</v>
      </c>
      <c r="K147" s="83">
        <v>0</v>
      </c>
      <c r="L147" s="83">
        <v>0</v>
      </c>
      <c r="M147" s="82">
        <v>0</v>
      </c>
    </row>
    <row r="148" spans="1:13" ht="117.75" customHeight="1" x14ac:dyDescent="0.3">
      <c r="A148" s="155">
        <f t="shared" si="45"/>
        <v>132</v>
      </c>
      <c r="B148" s="8" t="s">
        <v>144</v>
      </c>
      <c r="C148" s="153" t="s">
        <v>145</v>
      </c>
      <c r="D148" s="37">
        <f>H149</f>
        <v>260.10000000000002</v>
      </c>
      <c r="E148" s="39"/>
      <c r="F148" s="21">
        <v>2023</v>
      </c>
      <c r="G148" s="21">
        <v>2023</v>
      </c>
      <c r="H148" s="88"/>
      <c r="I148" s="82"/>
      <c r="J148" s="82"/>
      <c r="K148" s="83"/>
      <c r="L148" s="83"/>
      <c r="M148" s="82"/>
    </row>
    <row r="149" spans="1:13" ht="41.25" customHeight="1" x14ac:dyDescent="0.3">
      <c r="A149" s="155">
        <f t="shared" si="45"/>
        <v>133</v>
      </c>
      <c r="B149" s="8" t="s">
        <v>137</v>
      </c>
      <c r="C149" s="8"/>
      <c r="D149" s="38"/>
      <c r="E149" s="39"/>
      <c r="F149" s="39"/>
      <c r="G149" s="39"/>
      <c r="H149" s="88">
        <f t="shared" ref="H149" si="53">SUM(I149:M149)</f>
        <v>260.10000000000002</v>
      </c>
      <c r="I149" s="82">
        <f>I150+I151+I152+I153</f>
        <v>260.10000000000002</v>
      </c>
      <c r="J149" s="82">
        <f t="shared" ref="J149:M149" si="54">J150+J151+J152+J153</f>
        <v>0</v>
      </c>
      <c r="K149" s="82">
        <f t="shared" si="54"/>
        <v>0</v>
      </c>
      <c r="L149" s="82">
        <f t="shared" si="54"/>
        <v>0</v>
      </c>
      <c r="M149" s="82">
        <f t="shared" si="54"/>
        <v>0</v>
      </c>
    </row>
    <row r="150" spans="1:13" ht="21.75" customHeight="1" x14ac:dyDescent="0.3">
      <c r="A150" s="155">
        <f t="shared" si="45"/>
        <v>134</v>
      </c>
      <c r="B150" s="8" t="s">
        <v>1</v>
      </c>
      <c r="C150" s="8"/>
      <c r="D150" s="38"/>
      <c r="E150" s="39"/>
      <c r="F150" s="39"/>
      <c r="G150" s="39"/>
      <c r="H150" s="88">
        <f t="shared" ref="H150:H151" si="55">SUM(I150:M150)</f>
        <v>0</v>
      </c>
      <c r="I150" s="82">
        <v>0</v>
      </c>
      <c r="J150" s="82">
        <v>0</v>
      </c>
      <c r="K150" s="83">
        <v>0</v>
      </c>
      <c r="L150" s="83">
        <v>0</v>
      </c>
      <c r="M150" s="82">
        <v>0</v>
      </c>
    </row>
    <row r="151" spans="1:13" ht="21.75" customHeight="1" x14ac:dyDescent="0.3">
      <c r="A151" s="155">
        <f t="shared" si="45"/>
        <v>135</v>
      </c>
      <c r="B151" s="8" t="s">
        <v>2</v>
      </c>
      <c r="C151" s="8"/>
      <c r="D151" s="38"/>
      <c r="E151" s="39"/>
      <c r="F151" s="39"/>
      <c r="G151" s="39"/>
      <c r="H151" s="88">
        <f t="shared" si="55"/>
        <v>0</v>
      </c>
      <c r="I151" s="82">
        <v>0</v>
      </c>
      <c r="J151" s="82">
        <v>0</v>
      </c>
      <c r="K151" s="83">
        <v>0</v>
      </c>
      <c r="L151" s="83">
        <v>0</v>
      </c>
      <c r="M151" s="82">
        <v>0</v>
      </c>
    </row>
    <row r="152" spans="1:13" ht="23.25" customHeight="1" x14ac:dyDescent="0.3">
      <c r="A152" s="155">
        <f t="shared" si="45"/>
        <v>136</v>
      </c>
      <c r="B152" s="8" t="s">
        <v>3</v>
      </c>
      <c r="C152" s="8"/>
      <c r="D152" s="38"/>
      <c r="E152" s="39"/>
      <c r="F152" s="39"/>
      <c r="G152" s="39"/>
      <c r="H152" s="88">
        <f t="shared" ref="H152:H153" si="56">SUM(I152:M152)</f>
        <v>260.10000000000002</v>
      </c>
      <c r="I152" s="82">
        <v>260.10000000000002</v>
      </c>
      <c r="J152" s="82">
        <v>0</v>
      </c>
      <c r="K152" s="83">
        <v>0</v>
      </c>
      <c r="L152" s="83">
        <v>0</v>
      </c>
      <c r="M152" s="82">
        <v>0</v>
      </c>
    </row>
    <row r="153" spans="1:13" ht="21.75" customHeight="1" x14ac:dyDescent="0.3">
      <c r="A153" s="155">
        <f t="shared" si="45"/>
        <v>137</v>
      </c>
      <c r="B153" s="8" t="s">
        <v>11</v>
      </c>
      <c r="C153" s="8"/>
      <c r="D153" s="38"/>
      <c r="E153" s="39"/>
      <c r="F153" s="39"/>
      <c r="G153" s="39"/>
      <c r="H153" s="88">
        <f t="shared" si="56"/>
        <v>0</v>
      </c>
      <c r="I153" s="82">
        <v>0</v>
      </c>
      <c r="J153" s="82">
        <v>0</v>
      </c>
      <c r="K153" s="83">
        <v>0</v>
      </c>
      <c r="L153" s="83">
        <v>0</v>
      </c>
      <c r="M153" s="82">
        <v>0</v>
      </c>
    </row>
    <row r="154" spans="1:13" ht="27" customHeight="1" x14ac:dyDescent="0.25">
      <c r="A154" s="155">
        <f t="shared" si="45"/>
        <v>138</v>
      </c>
      <c r="B154" s="244" t="s">
        <v>20</v>
      </c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</row>
    <row r="155" spans="1:13" ht="46.5" customHeight="1" x14ac:dyDescent="0.3">
      <c r="A155" s="152">
        <f t="shared" si="45"/>
        <v>139</v>
      </c>
      <c r="B155" s="86" t="s">
        <v>82</v>
      </c>
      <c r="C155" s="47"/>
      <c r="D155" s="47"/>
      <c r="E155" s="47"/>
      <c r="F155" s="47"/>
      <c r="G155" s="47"/>
      <c r="H155" s="48">
        <f>SUM(I155:M155)</f>
        <v>0</v>
      </c>
      <c r="I155" s="48">
        <f>I156+I157+I158+I159</f>
        <v>0</v>
      </c>
      <c r="J155" s="48">
        <f t="shared" ref="J155" si="57">J156+J157+J158+J159</f>
        <v>0</v>
      </c>
      <c r="K155" s="66">
        <f>K156+K157+K158+K159</f>
        <v>0</v>
      </c>
      <c r="L155" s="66">
        <f>L156+L157+L158+L159</f>
        <v>0</v>
      </c>
      <c r="M155" s="48">
        <f t="shared" ref="M155" si="58">M156+M157+M158+M159</f>
        <v>0</v>
      </c>
    </row>
    <row r="156" spans="1:13" ht="22.5" customHeight="1" x14ac:dyDescent="0.3">
      <c r="A156" s="152">
        <f t="shared" si="45"/>
        <v>140</v>
      </c>
      <c r="B156" s="8" t="s">
        <v>1</v>
      </c>
      <c r="C156" s="47"/>
      <c r="D156" s="47"/>
      <c r="E156" s="47"/>
      <c r="F156" s="47"/>
      <c r="G156" s="47"/>
      <c r="H156" s="48">
        <f>SUM(I156:M156)</f>
        <v>0</v>
      </c>
      <c r="I156" s="66">
        <f>I162+I168</f>
        <v>0</v>
      </c>
      <c r="J156" s="66">
        <f t="shared" ref="J156:M156" si="59">J162+J168</f>
        <v>0</v>
      </c>
      <c r="K156" s="66">
        <f t="shared" si="59"/>
        <v>0</v>
      </c>
      <c r="L156" s="66">
        <f t="shared" si="59"/>
        <v>0</v>
      </c>
      <c r="M156" s="66">
        <f t="shared" si="59"/>
        <v>0</v>
      </c>
    </row>
    <row r="157" spans="1:13" ht="22.5" customHeight="1" x14ac:dyDescent="0.3">
      <c r="A157" s="152">
        <f t="shared" si="45"/>
        <v>141</v>
      </c>
      <c r="B157" s="8" t="s">
        <v>2</v>
      </c>
      <c r="C157" s="47"/>
      <c r="D157" s="47"/>
      <c r="E157" s="47"/>
      <c r="F157" s="47"/>
      <c r="G157" s="47"/>
      <c r="H157" s="48">
        <f>SUM(I157:M157)</f>
        <v>0</v>
      </c>
      <c r="I157" s="66">
        <f t="shared" ref="I157:M157" si="60">I163+I169</f>
        <v>0</v>
      </c>
      <c r="J157" s="66">
        <f t="shared" si="60"/>
        <v>0</v>
      </c>
      <c r="K157" s="66">
        <f t="shared" si="60"/>
        <v>0</v>
      </c>
      <c r="L157" s="66">
        <f t="shared" si="60"/>
        <v>0</v>
      </c>
      <c r="M157" s="66">
        <f t="shared" si="60"/>
        <v>0</v>
      </c>
    </row>
    <row r="158" spans="1:13" ht="21" customHeight="1" x14ac:dyDescent="0.3">
      <c r="A158" s="152">
        <f t="shared" si="45"/>
        <v>142</v>
      </c>
      <c r="B158" s="8" t="s">
        <v>3</v>
      </c>
      <c r="C158" s="47"/>
      <c r="D158" s="49"/>
      <c r="E158" s="47"/>
      <c r="F158" s="47"/>
      <c r="G158" s="47"/>
      <c r="H158" s="48">
        <f>SUM(I158:M158)</f>
        <v>0</v>
      </c>
      <c r="I158" s="66">
        <f t="shared" ref="I158:M158" si="61">I164+I170</f>
        <v>0</v>
      </c>
      <c r="J158" s="66">
        <f t="shared" si="61"/>
        <v>0</v>
      </c>
      <c r="K158" s="66">
        <f t="shared" si="61"/>
        <v>0</v>
      </c>
      <c r="L158" s="66">
        <f t="shared" si="61"/>
        <v>0</v>
      </c>
      <c r="M158" s="66">
        <f t="shared" si="61"/>
        <v>0</v>
      </c>
    </row>
    <row r="159" spans="1:13" ht="42" customHeight="1" x14ac:dyDescent="0.3">
      <c r="A159" s="152">
        <f t="shared" si="45"/>
        <v>143</v>
      </c>
      <c r="B159" s="8" t="s">
        <v>11</v>
      </c>
      <c r="C159" s="47"/>
      <c r="D159" s="49"/>
      <c r="E159" s="47"/>
      <c r="F159" s="47"/>
      <c r="G159" s="47"/>
      <c r="H159" s="48">
        <f>SUM(I159:M159)</f>
        <v>0</v>
      </c>
      <c r="I159" s="66">
        <f t="shared" ref="I159:M159" si="62">I165+I171</f>
        <v>0</v>
      </c>
      <c r="J159" s="66">
        <f t="shared" si="62"/>
        <v>0</v>
      </c>
      <c r="K159" s="66">
        <f t="shared" si="62"/>
        <v>0</v>
      </c>
      <c r="L159" s="66">
        <f t="shared" si="62"/>
        <v>0</v>
      </c>
      <c r="M159" s="66">
        <f t="shared" si="62"/>
        <v>0</v>
      </c>
    </row>
    <row r="160" spans="1:13" ht="171" customHeight="1" x14ac:dyDescent="0.3">
      <c r="A160" s="152">
        <f t="shared" si="45"/>
        <v>144</v>
      </c>
      <c r="B160" s="50" t="s">
        <v>83</v>
      </c>
      <c r="C160" s="43" t="s">
        <v>55</v>
      </c>
      <c r="D160" s="44">
        <f>H161</f>
        <v>0</v>
      </c>
      <c r="E160" s="42"/>
      <c r="F160" s="149"/>
      <c r="G160" s="149"/>
      <c r="H160" s="48"/>
      <c r="I160" s="40"/>
      <c r="J160" s="40"/>
      <c r="K160" s="69"/>
      <c r="L160" s="69"/>
      <c r="M160" s="40"/>
    </row>
    <row r="161" spans="1:13" ht="24" customHeight="1" x14ac:dyDescent="0.3">
      <c r="A161" s="152">
        <f t="shared" si="45"/>
        <v>145</v>
      </c>
      <c r="B161" s="50" t="s">
        <v>39</v>
      </c>
      <c r="C161" s="41"/>
      <c r="D161" s="40"/>
      <c r="E161" s="42"/>
      <c r="F161" s="42"/>
      <c r="G161" s="42"/>
      <c r="H161" s="48">
        <f t="shared" ref="H161:H213" si="63">SUM(I161:M161)</f>
        <v>0</v>
      </c>
      <c r="I161" s="40">
        <f t="shared" ref="I161:M161" si="64">I162+I163+I164+I165</f>
        <v>0</v>
      </c>
      <c r="J161" s="40">
        <f t="shared" si="64"/>
        <v>0</v>
      </c>
      <c r="K161" s="69">
        <f t="shared" si="64"/>
        <v>0</v>
      </c>
      <c r="L161" s="69">
        <f t="shared" si="64"/>
        <v>0</v>
      </c>
      <c r="M161" s="40">
        <f t="shared" si="64"/>
        <v>0</v>
      </c>
    </row>
    <row r="162" spans="1:13" ht="22.5" customHeight="1" x14ac:dyDescent="0.3">
      <c r="A162" s="152">
        <f t="shared" si="45"/>
        <v>146</v>
      </c>
      <c r="B162" s="8" t="s">
        <v>1</v>
      </c>
      <c r="C162" s="41"/>
      <c r="D162" s="40"/>
      <c r="E162" s="42"/>
      <c r="F162" s="42"/>
      <c r="G162" s="42"/>
      <c r="H162" s="48">
        <f t="shared" si="63"/>
        <v>0</v>
      </c>
      <c r="I162" s="40">
        <v>0</v>
      </c>
      <c r="J162" s="40">
        <v>0</v>
      </c>
      <c r="K162" s="69">
        <v>0</v>
      </c>
      <c r="L162" s="69">
        <v>0</v>
      </c>
      <c r="M162" s="40">
        <v>0</v>
      </c>
    </row>
    <row r="163" spans="1:13" ht="25.5" customHeight="1" x14ac:dyDescent="0.3">
      <c r="A163" s="152">
        <f t="shared" si="45"/>
        <v>147</v>
      </c>
      <c r="B163" s="8" t="s">
        <v>2</v>
      </c>
      <c r="C163" s="41"/>
      <c r="D163" s="40"/>
      <c r="E163" s="42"/>
      <c r="F163" s="42"/>
      <c r="G163" s="42"/>
      <c r="H163" s="48">
        <f t="shared" si="63"/>
        <v>0</v>
      </c>
      <c r="I163" s="40">
        <v>0</v>
      </c>
      <c r="J163" s="40">
        <v>0</v>
      </c>
      <c r="K163" s="69">
        <v>0</v>
      </c>
      <c r="L163" s="69">
        <v>0</v>
      </c>
      <c r="M163" s="40">
        <v>0</v>
      </c>
    </row>
    <row r="164" spans="1:13" ht="24" customHeight="1" x14ac:dyDescent="0.3">
      <c r="A164" s="152">
        <f t="shared" si="45"/>
        <v>148</v>
      </c>
      <c r="B164" s="8" t="s">
        <v>3</v>
      </c>
      <c r="C164" s="41"/>
      <c r="D164" s="40"/>
      <c r="E164" s="42"/>
      <c r="F164" s="42"/>
      <c r="G164" s="42"/>
      <c r="H164" s="48">
        <f t="shared" si="63"/>
        <v>0</v>
      </c>
      <c r="I164" s="40">
        <v>0</v>
      </c>
      <c r="J164" s="40">
        <v>0</v>
      </c>
      <c r="K164" s="69">
        <v>0</v>
      </c>
      <c r="L164" s="69">
        <v>0</v>
      </c>
      <c r="M164" s="38">
        <v>0</v>
      </c>
    </row>
    <row r="165" spans="1:13" ht="48" customHeight="1" x14ac:dyDescent="0.3">
      <c r="A165" s="152">
        <f t="shared" si="45"/>
        <v>149</v>
      </c>
      <c r="B165" s="8" t="s">
        <v>11</v>
      </c>
      <c r="C165" s="41"/>
      <c r="D165" s="40"/>
      <c r="E165" s="42"/>
      <c r="F165" s="42"/>
      <c r="G165" s="42"/>
      <c r="H165" s="48">
        <f t="shared" si="63"/>
        <v>0</v>
      </c>
      <c r="I165" s="40">
        <v>0</v>
      </c>
      <c r="J165" s="40">
        <v>0</v>
      </c>
      <c r="K165" s="69">
        <v>0</v>
      </c>
      <c r="L165" s="69">
        <v>0</v>
      </c>
      <c r="M165" s="40">
        <v>0</v>
      </c>
    </row>
    <row r="166" spans="1:13" ht="43.5" hidden="1" customHeight="1" x14ac:dyDescent="0.3">
      <c r="A166" s="101"/>
      <c r="B166" s="67" t="s">
        <v>71</v>
      </c>
      <c r="C166" s="125" t="s">
        <v>54</v>
      </c>
      <c r="D166" s="44">
        <f>H167</f>
        <v>0</v>
      </c>
      <c r="E166" s="42"/>
      <c r="F166" s="46">
        <v>2023</v>
      </c>
      <c r="G166" s="46">
        <v>2024</v>
      </c>
      <c r="H166" s="48"/>
      <c r="I166" s="40"/>
      <c r="J166" s="40"/>
      <c r="K166" s="69"/>
      <c r="L166" s="69"/>
      <c r="M166" s="40"/>
    </row>
    <row r="167" spans="1:13" ht="22.5" hidden="1" customHeight="1" x14ac:dyDescent="0.3">
      <c r="A167" s="101"/>
      <c r="B167" s="41" t="s">
        <v>41</v>
      </c>
      <c r="C167" s="41"/>
      <c r="D167" s="40"/>
      <c r="E167" s="42"/>
      <c r="F167" s="42"/>
      <c r="G167" s="42"/>
      <c r="H167" s="48">
        <f t="shared" ref="H167:H179" si="65">SUM(I167:M167)</f>
        <v>0</v>
      </c>
      <c r="I167" s="40">
        <f t="shared" ref="I167:M167" si="66">I168+I169+I170+I171</f>
        <v>0</v>
      </c>
      <c r="J167" s="40">
        <f t="shared" si="66"/>
        <v>0</v>
      </c>
      <c r="K167" s="69">
        <f t="shared" si="66"/>
        <v>0</v>
      </c>
      <c r="L167" s="69">
        <f t="shared" si="66"/>
        <v>0</v>
      </c>
      <c r="M167" s="40">
        <f t="shared" si="66"/>
        <v>0</v>
      </c>
    </row>
    <row r="168" spans="1:13" ht="30" hidden="1" customHeight="1" x14ac:dyDescent="0.3">
      <c r="A168" s="101"/>
      <c r="B168" s="41" t="s">
        <v>34</v>
      </c>
      <c r="C168" s="41"/>
      <c r="D168" s="40"/>
      <c r="E168" s="42"/>
      <c r="F168" s="42"/>
      <c r="G168" s="42"/>
      <c r="H168" s="48">
        <f t="shared" si="65"/>
        <v>0</v>
      </c>
      <c r="I168" s="40">
        <v>0</v>
      </c>
      <c r="J168" s="40">
        <v>0</v>
      </c>
      <c r="K168" s="69">
        <v>0</v>
      </c>
      <c r="L168" s="69">
        <v>0</v>
      </c>
      <c r="M168" s="40">
        <v>0</v>
      </c>
    </row>
    <row r="169" spans="1:13" ht="27" hidden="1" customHeight="1" x14ac:dyDescent="0.3">
      <c r="A169" s="101"/>
      <c r="B169" s="41" t="s">
        <v>35</v>
      </c>
      <c r="C169" s="41"/>
      <c r="D169" s="40"/>
      <c r="E169" s="42"/>
      <c r="F169" s="42"/>
      <c r="G169" s="42"/>
      <c r="H169" s="48">
        <f t="shared" si="65"/>
        <v>0</v>
      </c>
      <c r="I169" s="40">
        <v>0</v>
      </c>
      <c r="J169" s="40">
        <v>0</v>
      </c>
      <c r="K169" s="69">
        <v>0</v>
      </c>
      <c r="L169" s="69">
        <v>0</v>
      </c>
      <c r="M169" s="40">
        <v>0</v>
      </c>
    </row>
    <row r="170" spans="1:13" ht="31.5" hidden="1" customHeight="1" x14ac:dyDescent="0.3">
      <c r="A170" s="101"/>
      <c r="B170" s="41" t="s">
        <v>36</v>
      </c>
      <c r="C170" s="41"/>
      <c r="D170" s="40"/>
      <c r="E170" s="42"/>
      <c r="F170" s="42"/>
      <c r="G170" s="42"/>
      <c r="H170" s="48">
        <f t="shared" si="65"/>
        <v>0</v>
      </c>
      <c r="I170" s="40">
        <v>0</v>
      </c>
      <c r="J170" s="40">
        <v>0</v>
      </c>
      <c r="K170" s="69">
        <v>0</v>
      </c>
      <c r="L170" s="69">
        <v>0</v>
      </c>
      <c r="M170" s="38">
        <v>0</v>
      </c>
    </row>
    <row r="171" spans="1:13" ht="31.5" hidden="1" customHeight="1" x14ac:dyDescent="0.3">
      <c r="A171" s="101"/>
      <c r="B171" s="41" t="s">
        <v>37</v>
      </c>
      <c r="C171" s="41"/>
      <c r="D171" s="40"/>
      <c r="E171" s="42"/>
      <c r="F171" s="42"/>
      <c r="G171" s="42"/>
      <c r="H171" s="48">
        <f t="shared" si="65"/>
        <v>0</v>
      </c>
      <c r="I171" s="40">
        <v>0</v>
      </c>
      <c r="J171" s="40">
        <v>0</v>
      </c>
      <c r="K171" s="69">
        <v>0</v>
      </c>
      <c r="L171" s="69">
        <v>0</v>
      </c>
      <c r="M171" s="40">
        <v>0</v>
      </c>
    </row>
    <row r="172" spans="1:13" ht="27" customHeight="1" x14ac:dyDescent="0.25">
      <c r="A172" s="101">
        <v>144</v>
      </c>
      <c r="B172" s="244" t="s">
        <v>56</v>
      </c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7"/>
    </row>
    <row r="173" spans="1:13" ht="54" customHeight="1" x14ac:dyDescent="0.3">
      <c r="A173" s="101">
        <f t="shared" ref="A173:A212" si="67">A172+1</f>
        <v>145</v>
      </c>
      <c r="B173" s="86" t="s">
        <v>141</v>
      </c>
      <c r="C173" s="126"/>
      <c r="D173" s="40"/>
      <c r="E173" s="42"/>
      <c r="F173" s="42"/>
      <c r="G173" s="42"/>
      <c r="H173" s="48">
        <f t="shared" si="65"/>
        <v>269921.59999999998</v>
      </c>
      <c r="I173" s="40">
        <f>I174+I175+I176+I177</f>
        <v>0</v>
      </c>
      <c r="J173" s="40">
        <f t="shared" ref="J173:M173" si="68">J174+J175+J176+J177</f>
        <v>269921.59999999998</v>
      </c>
      <c r="K173" s="40">
        <f t="shared" si="68"/>
        <v>0</v>
      </c>
      <c r="L173" s="40">
        <f t="shared" si="68"/>
        <v>0</v>
      </c>
      <c r="M173" s="40">
        <f t="shared" si="68"/>
        <v>0</v>
      </c>
    </row>
    <row r="174" spans="1:13" ht="27" customHeight="1" x14ac:dyDescent="0.3">
      <c r="A174" s="101">
        <f t="shared" si="67"/>
        <v>146</v>
      </c>
      <c r="B174" s="8" t="s">
        <v>1</v>
      </c>
      <c r="C174" s="126"/>
      <c r="D174" s="40"/>
      <c r="E174" s="42"/>
      <c r="F174" s="42"/>
      <c r="G174" s="42"/>
      <c r="H174" s="48">
        <f t="shared" si="65"/>
        <v>0</v>
      </c>
      <c r="I174" s="40">
        <f>I180+I186+I192+I198+I204+I210</f>
        <v>0</v>
      </c>
      <c r="J174" s="40">
        <f t="shared" ref="J174:M174" si="69">J180+J186+J192+J198+J204+J210</f>
        <v>0</v>
      </c>
      <c r="K174" s="40">
        <f t="shared" si="69"/>
        <v>0</v>
      </c>
      <c r="L174" s="40">
        <f t="shared" si="69"/>
        <v>0</v>
      </c>
      <c r="M174" s="40">
        <f t="shared" si="69"/>
        <v>0</v>
      </c>
    </row>
    <row r="175" spans="1:13" ht="27" customHeight="1" x14ac:dyDescent="0.3">
      <c r="A175" s="101">
        <f t="shared" si="67"/>
        <v>147</v>
      </c>
      <c r="B175" s="8" t="s">
        <v>2</v>
      </c>
      <c r="C175" s="126"/>
      <c r="D175" s="40"/>
      <c r="E175" s="42"/>
      <c r="F175" s="42"/>
      <c r="G175" s="42"/>
      <c r="H175" s="48">
        <f t="shared" si="65"/>
        <v>161329.67000000001</v>
      </c>
      <c r="I175" s="40">
        <f t="shared" ref="I175:M175" si="70">I181+I187+I193+I199+I205+I211</f>
        <v>0</v>
      </c>
      <c r="J175" s="40">
        <f t="shared" si="70"/>
        <v>161329.67000000001</v>
      </c>
      <c r="K175" s="40">
        <f t="shared" si="70"/>
        <v>0</v>
      </c>
      <c r="L175" s="40">
        <f t="shared" si="70"/>
        <v>0</v>
      </c>
      <c r="M175" s="40">
        <f t="shared" si="70"/>
        <v>0</v>
      </c>
    </row>
    <row r="176" spans="1:13" ht="27" customHeight="1" x14ac:dyDescent="0.3">
      <c r="A176" s="101">
        <f t="shared" si="67"/>
        <v>148</v>
      </c>
      <c r="B176" s="8" t="s">
        <v>3</v>
      </c>
      <c r="C176" s="126"/>
      <c r="D176" s="40"/>
      <c r="E176" s="42"/>
      <c r="F176" s="42"/>
      <c r="G176" s="42"/>
      <c r="H176" s="48">
        <f t="shared" si="65"/>
        <v>108591.93</v>
      </c>
      <c r="I176" s="40">
        <f t="shared" ref="I176:M176" si="71">I182+I188+I194+I200+I206+I212</f>
        <v>0</v>
      </c>
      <c r="J176" s="40">
        <f t="shared" si="71"/>
        <v>108591.93</v>
      </c>
      <c r="K176" s="40">
        <f t="shared" si="71"/>
        <v>0</v>
      </c>
      <c r="L176" s="40">
        <f t="shared" si="71"/>
        <v>0</v>
      </c>
      <c r="M176" s="40">
        <f t="shared" si="71"/>
        <v>0</v>
      </c>
    </row>
    <row r="177" spans="1:13" ht="27" customHeight="1" x14ac:dyDescent="0.3">
      <c r="A177" s="101">
        <f t="shared" si="67"/>
        <v>149</v>
      </c>
      <c r="B177" s="8" t="s">
        <v>11</v>
      </c>
      <c r="C177" s="126"/>
      <c r="D177" s="40"/>
      <c r="E177" s="42"/>
      <c r="F177" s="42"/>
      <c r="G177" s="42"/>
      <c r="H177" s="48">
        <f t="shared" si="65"/>
        <v>0</v>
      </c>
      <c r="I177" s="40">
        <f t="shared" ref="I177:M177" si="72">I183+I189+I195+I201+I207+I213</f>
        <v>0</v>
      </c>
      <c r="J177" s="40">
        <f t="shared" si="72"/>
        <v>0</v>
      </c>
      <c r="K177" s="40">
        <f t="shared" si="72"/>
        <v>0</v>
      </c>
      <c r="L177" s="40">
        <f t="shared" si="72"/>
        <v>0</v>
      </c>
      <c r="M177" s="40">
        <f t="shared" si="72"/>
        <v>0</v>
      </c>
    </row>
    <row r="178" spans="1:13" ht="109.5" customHeight="1" x14ac:dyDescent="0.3">
      <c r="A178" s="101">
        <f t="shared" si="67"/>
        <v>150</v>
      </c>
      <c r="B178" s="8" t="s">
        <v>142</v>
      </c>
      <c r="C178" s="125" t="s">
        <v>66</v>
      </c>
      <c r="D178" s="44">
        <f>H179</f>
        <v>269921.59999999998</v>
      </c>
      <c r="E178" s="42"/>
      <c r="F178" s="46">
        <v>2024</v>
      </c>
      <c r="G178" s="46">
        <v>2024</v>
      </c>
      <c r="H178" s="48"/>
      <c r="I178" s="40"/>
      <c r="J178" s="40"/>
      <c r="K178" s="69"/>
      <c r="L178" s="69"/>
      <c r="M178" s="40"/>
    </row>
    <row r="179" spans="1:13" ht="37.5" customHeight="1" x14ac:dyDescent="0.3">
      <c r="A179" s="101">
        <f t="shared" si="67"/>
        <v>151</v>
      </c>
      <c r="B179" s="8" t="s">
        <v>39</v>
      </c>
      <c r="C179" s="41"/>
      <c r="D179" s="40"/>
      <c r="E179" s="42"/>
      <c r="F179" s="42"/>
      <c r="G179" s="42"/>
      <c r="H179" s="48">
        <f t="shared" si="65"/>
        <v>269921.59999999998</v>
      </c>
      <c r="I179" s="48">
        <f t="shared" ref="I179:M179" si="73">I180+I181+I182+I183</f>
        <v>0</v>
      </c>
      <c r="J179" s="13">
        <f t="shared" si="73"/>
        <v>269921.59999999998</v>
      </c>
      <c r="K179" s="66">
        <f t="shared" si="73"/>
        <v>0</v>
      </c>
      <c r="L179" s="66">
        <f t="shared" si="73"/>
        <v>0</v>
      </c>
      <c r="M179" s="48">
        <f t="shared" si="73"/>
        <v>0</v>
      </c>
    </row>
    <row r="180" spans="1:13" ht="24.75" customHeight="1" x14ac:dyDescent="0.3">
      <c r="A180" s="75">
        <f t="shared" si="67"/>
        <v>152</v>
      </c>
      <c r="B180" s="8" t="s">
        <v>1</v>
      </c>
      <c r="C180" s="41"/>
      <c r="D180" s="40"/>
      <c r="E180" s="127"/>
      <c r="F180" s="42"/>
      <c r="G180" s="42"/>
      <c r="H180" s="48">
        <f t="shared" si="63"/>
        <v>0</v>
      </c>
      <c r="I180" s="48">
        <v>0</v>
      </c>
      <c r="J180" s="13">
        <v>0</v>
      </c>
      <c r="K180" s="48">
        <v>0</v>
      </c>
      <c r="L180" s="66">
        <v>0</v>
      </c>
      <c r="M180" s="48">
        <v>0</v>
      </c>
    </row>
    <row r="181" spans="1:13" ht="21.75" customHeight="1" x14ac:dyDescent="0.3">
      <c r="A181" s="75">
        <f t="shared" si="67"/>
        <v>153</v>
      </c>
      <c r="B181" s="8" t="s">
        <v>2</v>
      </c>
      <c r="C181" s="41"/>
      <c r="D181" s="40"/>
      <c r="E181" s="42"/>
      <c r="F181" s="42"/>
      <c r="G181" s="42"/>
      <c r="H181" s="48">
        <f t="shared" si="63"/>
        <v>161329.67000000001</v>
      </c>
      <c r="I181" s="48">
        <v>0</v>
      </c>
      <c r="J181" s="13">
        <f>242768.1-81438.43</f>
        <v>161329.67000000001</v>
      </c>
      <c r="K181" s="48">
        <v>0</v>
      </c>
      <c r="L181" s="66">
        <v>0</v>
      </c>
      <c r="M181" s="48">
        <v>0</v>
      </c>
    </row>
    <row r="182" spans="1:13" ht="21.75" customHeight="1" x14ac:dyDescent="0.3">
      <c r="A182" s="75">
        <f t="shared" si="67"/>
        <v>154</v>
      </c>
      <c r="B182" s="8" t="s">
        <v>3</v>
      </c>
      <c r="C182" s="41"/>
      <c r="D182" s="40"/>
      <c r="E182" s="42"/>
      <c r="F182" s="42"/>
      <c r="G182" s="42"/>
      <c r="H182" s="48">
        <f t="shared" si="63"/>
        <v>108591.93</v>
      </c>
      <c r="I182" s="48">
        <v>0</v>
      </c>
      <c r="J182" s="13">
        <f>16733.5+10420+81438.43</f>
        <v>108591.93</v>
      </c>
      <c r="K182" s="66">
        <v>0</v>
      </c>
      <c r="L182" s="66">
        <v>0</v>
      </c>
      <c r="M182" s="13">
        <v>0</v>
      </c>
    </row>
    <row r="183" spans="1:13" ht="27.75" customHeight="1" x14ac:dyDescent="0.3">
      <c r="A183" s="75">
        <f t="shared" si="67"/>
        <v>155</v>
      </c>
      <c r="B183" s="8" t="s">
        <v>11</v>
      </c>
      <c r="C183" s="41"/>
      <c r="D183" s="40"/>
      <c r="E183" s="42"/>
      <c r="F183" s="42"/>
      <c r="G183" s="42"/>
      <c r="H183" s="48">
        <f t="shared" si="63"/>
        <v>0</v>
      </c>
      <c r="I183" s="48">
        <v>0</v>
      </c>
      <c r="J183" s="48">
        <v>0</v>
      </c>
      <c r="K183" s="66">
        <v>0</v>
      </c>
      <c r="L183" s="66">
        <v>0</v>
      </c>
      <c r="M183" s="48">
        <v>0</v>
      </c>
    </row>
    <row r="184" spans="1:13" ht="19.5" customHeight="1" x14ac:dyDescent="0.3">
      <c r="A184" s="75">
        <f t="shared" si="67"/>
        <v>156</v>
      </c>
      <c r="B184" s="67" t="s">
        <v>72</v>
      </c>
      <c r="C184" s="43" t="s">
        <v>74</v>
      </c>
      <c r="D184" s="44">
        <f>H185</f>
        <v>0</v>
      </c>
      <c r="E184" s="42"/>
      <c r="F184" s="46">
        <v>2023</v>
      </c>
      <c r="G184" s="46">
        <v>2024</v>
      </c>
      <c r="H184" s="48"/>
      <c r="I184" s="40"/>
      <c r="J184" s="40"/>
      <c r="K184" s="69"/>
      <c r="L184" s="69"/>
      <c r="M184" s="40"/>
    </row>
    <row r="185" spans="1:13" ht="33" customHeight="1" x14ac:dyDescent="0.3">
      <c r="A185" s="75">
        <f t="shared" si="67"/>
        <v>157</v>
      </c>
      <c r="B185" s="41" t="s">
        <v>42</v>
      </c>
      <c r="C185" s="41"/>
      <c r="D185" s="40"/>
      <c r="E185" s="42"/>
      <c r="F185" s="42"/>
      <c r="G185" s="42"/>
      <c r="H185" s="48">
        <f t="shared" si="63"/>
        <v>0</v>
      </c>
      <c r="I185" s="40">
        <f t="shared" ref="I185:M185" si="74">I186+I187+I188+I189</f>
        <v>0</v>
      </c>
      <c r="J185" s="40">
        <f t="shared" si="74"/>
        <v>0</v>
      </c>
      <c r="K185" s="69">
        <f t="shared" si="74"/>
        <v>0</v>
      </c>
      <c r="L185" s="69">
        <f t="shared" si="74"/>
        <v>0</v>
      </c>
      <c r="M185" s="40">
        <f t="shared" si="74"/>
        <v>0</v>
      </c>
    </row>
    <row r="186" spans="1:13" ht="15" customHeight="1" x14ac:dyDescent="0.3">
      <c r="A186" s="75">
        <f t="shared" si="67"/>
        <v>158</v>
      </c>
      <c r="B186" s="41" t="s">
        <v>34</v>
      </c>
      <c r="C186" s="41"/>
      <c r="D186" s="40"/>
      <c r="E186" s="42"/>
      <c r="F186" s="42"/>
      <c r="G186" s="42"/>
      <c r="H186" s="48">
        <f t="shared" si="63"/>
        <v>0</v>
      </c>
      <c r="I186" s="40">
        <v>0</v>
      </c>
      <c r="J186" s="40">
        <v>0</v>
      </c>
      <c r="K186" s="69">
        <v>0</v>
      </c>
      <c r="L186" s="69">
        <v>0</v>
      </c>
      <c r="M186" s="40">
        <v>0</v>
      </c>
    </row>
    <row r="187" spans="1:13" ht="14.25" customHeight="1" x14ac:dyDescent="0.3">
      <c r="A187" s="75">
        <f t="shared" si="67"/>
        <v>159</v>
      </c>
      <c r="B187" s="41" t="s">
        <v>35</v>
      </c>
      <c r="C187" s="41"/>
      <c r="D187" s="40"/>
      <c r="E187" s="42"/>
      <c r="F187" s="42"/>
      <c r="G187" s="42"/>
      <c r="H187" s="48">
        <f t="shared" si="63"/>
        <v>0</v>
      </c>
      <c r="I187" s="40">
        <v>0</v>
      </c>
      <c r="J187" s="40">
        <v>0</v>
      </c>
      <c r="K187" s="69">
        <v>0</v>
      </c>
      <c r="L187" s="69">
        <v>0</v>
      </c>
      <c r="M187" s="40">
        <v>0</v>
      </c>
    </row>
    <row r="188" spans="1:13" ht="22.5" customHeight="1" x14ac:dyDescent="0.3">
      <c r="A188" s="75">
        <f t="shared" si="67"/>
        <v>160</v>
      </c>
      <c r="B188" s="41" t="s">
        <v>36</v>
      </c>
      <c r="C188" s="41"/>
      <c r="D188" s="40"/>
      <c r="E188" s="42"/>
      <c r="F188" s="42"/>
      <c r="G188" s="42"/>
      <c r="H188" s="48">
        <f t="shared" si="63"/>
        <v>0</v>
      </c>
      <c r="I188" s="40">
        <v>0</v>
      </c>
      <c r="J188" s="40">
        <v>0</v>
      </c>
      <c r="K188" s="69">
        <v>0</v>
      </c>
      <c r="L188" s="69">
        <v>0</v>
      </c>
      <c r="M188" s="38">
        <v>0</v>
      </c>
    </row>
    <row r="189" spans="1:13" ht="20.25" customHeight="1" x14ac:dyDescent="0.3">
      <c r="A189" s="75">
        <f t="shared" si="67"/>
        <v>161</v>
      </c>
      <c r="B189" s="41" t="s">
        <v>37</v>
      </c>
      <c r="C189" s="41"/>
      <c r="D189" s="40"/>
      <c r="E189" s="42"/>
      <c r="F189" s="42"/>
      <c r="G189" s="42"/>
      <c r="H189" s="48">
        <f t="shared" si="63"/>
        <v>0</v>
      </c>
      <c r="I189" s="40">
        <v>0</v>
      </c>
      <c r="J189" s="40">
        <v>0</v>
      </c>
      <c r="K189" s="69">
        <v>0</v>
      </c>
      <c r="L189" s="69">
        <v>0</v>
      </c>
      <c r="M189" s="40">
        <v>0</v>
      </c>
    </row>
    <row r="190" spans="1:13" ht="27" customHeight="1" x14ac:dyDescent="0.3">
      <c r="A190" s="75">
        <f t="shared" si="67"/>
        <v>162</v>
      </c>
      <c r="B190" s="67" t="s">
        <v>73</v>
      </c>
      <c r="C190" s="43" t="s">
        <v>75</v>
      </c>
      <c r="D190" s="44">
        <f>H191</f>
        <v>0</v>
      </c>
      <c r="E190" s="42"/>
      <c r="F190" s="46">
        <v>2023</v>
      </c>
      <c r="G190" s="46">
        <v>2024</v>
      </c>
      <c r="H190" s="48"/>
      <c r="I190" s="40"/>
      <c r="J190" s="40"/>
      <c r="K190" s="69"/>
      <c r="L190" s="69"/>
      <c r="M190" s="40"/>
    </row>
    <row r="191" spans="1:13" ht="15.75" customHeight="1" x14ac:dyDescent="0.3">
      <c r="A191" s="75">
        <f t="shared" si="67"/>
        <v>163</v>
      </c>
      <c r="B191" s="41" t="s">
        <v>43</v>
      </c>
      <c r="C191" s="41"/>
      <c r="D191" s="40"/>
      <c r="E191" s="42"/>
      <c r="F191" s="42"/>
      <c r="G191" s="42"/>
      <c r="H191" s="48">
        <f t="shared" si="63"/>
        <v>0</v>
      </c>
      <c r="I191" s="40">
        <f t="shared" ref="I191:M191" si="75">I192+I193+I194+I195</f>
        <v>0</v>
      </c>
      <c r="J191" s="40">
        <f t="shared" si="75"/>
        <v>0</v>
      </c>
      <c r="K191" s="69">
        <f t="shared" si="75"/>
        <v>0</v>
      </c>
      <c r="L191" s="69">
        <f t="shared" si="75"/>
        <v>0</v>
      </c>
      <c r="M191" s="40">
        <f t="shared" si="75"/>
        <v>0</v>
      </c>
    </row>
    <row r="192" spans="1:13" ht="27" customHeight="1" x14ac:dyDescent="0.3">
      <c r="A192" s="75">
        <f t="shared" si="67"/>
        <v>164</v>
      </c>
      <c r="B192" s="41" t="s">
        <v>34</v>
      </c>
      <c r="C192" s="41"/>
      <c r="D192" s="40"/>
      <c r="E192" s="42"/>
      <c r="F192" s="42"/>
      <c r="G192" s="42"/>
      <c r="H192" s="48">
        <f t="shared" si="63"/>
        <v>0</v>
      </c>
      <c r="I192" s="40">
        <v>0</v>
      </c>
      <c r="J192" s="40">
        <v>0</v>
      </c>
      <c r="K192" s="69">
        <v>0</v>
      </c>
      <c r="L192" s="69">
        <v>0</v>
      </c>
      <c r="M192" s="40">
        <v>0</v>
      </c>
    </row>
    <row r="193" spans="1:13" ht="15" customHeight="1" x14ac:dyDescent="0.3">
      <c r="A193" s="75">
        <f t="shared" si="67"/>
        <v>165</v>
      </c>
      <c r="B193" s="41" t="s">
        <v>35</v>
      </c>
      <c r="C193" s="41"/>
      <c r="D193" s="40"/>
      <c r="E193" s="42"/>
      <c r="F193" s="42"/>
      <c r="G193" s="42"/>
      <c r="H193" s="48">
        <f t="shared" si="63"/>
        <v>0</v>
      </c>
      <c r="I193" s="40">
        <v>0</v>
      </c>
      <c r="J193" s="40">
        <v>0</v>
      </c>
      <c r="K193" s="69">
        <v>0</v>
      </c>
      <c r="L193" s="69">
        <v>0</v>
      </c>
      <c r="M193" s="40">
        <v>0</v>
      </c>
    </row>
    <row r="194" spans="1:13" ht="21.75" customHeight="1" x14ac:dyDescent="0.3">
      <c r="A194" s="75">
        <f t="shared" si="67"/>
        <v>166</v>
      </c>
      <c r="B194" s="41" t="s">
        <v>36</v>
      </c>
      <c r="C194" s="41"/>
      <c r="D194" s="40"/>
      <c r="E194" s="42"/>
      <c r="F194" s="42"/>
      <c r="G194" s="42"/>
      <c r="H194" s="48">
        <f t="shared" si="63"/>
        <v>0</v>
      </c>
      <c r="I194" s="40">
        <v>0</v>
      </c>
      <c r="J194" s="40">
        <v>0</v>
      </c>
      <c r="K194" s="69">
        <v>0</v>
      </c>
      <c r="L194" s="69">
        <v>0</v>
      </c>
      <c r="M194" s="38">
        <v>0</v>
      </c>
    </row>
    <row r="195" spans="1:13" ht="14.25" customHeight="1" x14ac:dyDescent="0.3">
      <c r="A195" s="75">
        <f t="shared" si="67"/>
        <v>167</v>
      </c>
      <c r="B195" s="41" t="s">
        <v>37</v>
      </c>
      <c r="C195" s="41"/>
      <c r="D195" s="40"/>
      <c r="E195" s="42"/>
      <c r="F195" s="42"/>
      <c r="G195" s="42"/>
      <c r="H195" s="48">
        <f t="shared" si="63"/>
        <v>0</v>
      </c>
      <c r="I195" s="40">
        <v>0</v>
      </c>
      <c r="J195" s="40">
        <v>0</v>
      </c>
      <c r="K195" s="69">
        <v>0</v>
      </c>
      <c r="L195" s="69">
        <v>0</v>
      </c>
      <c r="M195" s="40">
        <v>0</v>
      </c>
    </row>
    <row r="196" spans="1:13" ht="12.75" customHeight="1" x14ac:dyDescent="0.3">
      <c r="A196" s="75">
        <f t="shared" si="67"/>
        <v>168</v>
      </c>
      <c r="B196" s="67" t="s">
        <v>76</v>
      </c>
      <c r="C196" s="43" t="s">
        <v>77</v>
      </c>
      <c r="D196" s="44">
        <f>H197</f>
        <v>0</v>
      </c>
      <c r="E196" s="42"/>
      <c r="F196" s="46">
        <v>2023</v>
      </c>
      <c r="G196" s="46">
        <v>2024</v>
      </c>
      <c r="H196" s="48"/>
      <c r="I196" s="40"/>
      <c r="J196" s="40"/>
      <c r="K196" s="69"/>
      <c r="L196" s="69"/>
      <c r="M196" s="40"/>
    </row>
    <row r="197" spans="1:13" ht="14.25" customHeight="1" x14ac:dyDescent="0.3">
      <c r="A197" s="75">
        <f t="shared" si="67"/>
        <v>169</v>
      </c>
      <c r="B197" s="41" t="s">
        <v>44</v>
      </c>
      <c r="C197" s="41"/>
      <c r="D197" s="40"/>
      <c r="E197" s="42"/>
      <c r="F197" s="42"/>
      <c r="G197" s="42"/>
      <c r="H197" s="48">
        <f t="shared" si="63"/>
        <v>0</v>
      </c>
      <c r="I197" s="40">
        <f t="shared" ref="I197:M197" si="76">I198+I199+I200+I201</f>
        <v>0</v>
      </c>
      <c r="J197" s="40">
        <f t="shared" si="76"/>
        <v>0</v>
      </c>
      <c r="K197" s="69">
        <f t="shared" si="76"/>
        <v>0</v>
      </c>
      <c r="L197" s="69">
        <f t="shared" si="76"/>
        <v>0</v>
      </c>
      <c r="M197" s="40">
        <f t="shared" si="76"/>
        <v>0</v>
      </c>
    </row>
    <row r="198" spans="1:13" ht="19.5" customHeight="1" x14ac:dyDescent="0.3">
      <c r="A198" s="75">
        <f t="shared" si="67"/>
        <v>170</v>
      </c>
      <c r="B198" s="41" t="s">
        <v>34</v>
      </c>
      <c r="C198" s="41"/>
      <c r="D198" s="40"/>
      <c r="E198" s="42"/>
      <c r="F198" s="42"/>
      <c r="G198" s="42"/>
      <c r="H198" s="48">
        <f t="shared" si="63"/>
        <v>0</v>
      </c>
      <c r="I198" s="40">
        <v>0</v>
      </c>
      <c r="J198" s="40">
        <v>0</v>
      </c>
      <c r="K198" s="69">
        <v>0</v>
      </c>
      <c r="L198" s="69">
        <v>0</v>
      </c>
      <c r="M198" s="40">
        <v>0</v>
      </c>
    </row>
    <row r="199" spans="1:13" ht="30.75" customHeight="1" x14ac:dyDescent="0.3">
      <c r="A199" s="75">
        <f t="shared" si="67"/>
        <v>171</v>
      </c>
      <c r="B199" s="41" t="s">
        <v>35</v>
      </c>
      <c r="C199" s="41"/>
      <c r="D199" s="40"/>
      <c r="E199" s="42"/>
      <c r="F199" s="42"/>
      <c r="G199" s="42"/>
      <c r="H199" s="48">
        <f t="shared" si="63"/>
        <v>0</v>
      </c>
      <c r="I199" s="40">
        <v>0</v>
      </c>
      <c r="J199" s="40">
        <v>0</v>
      </c>
      <c r="K199" s="69">
        <v>0</v>
      </c>
      <c r="L199" s="69">
        <v>0</v>
      </c>
      <c r="M199" s="40">
        <v>0</v>
      </c>
    </row>
    <row r="200" spans="1:13" ht="24.75" customHeight="1" x14ac:dyDescent="0.3">
      <c r="A200" s="75">
        <f t="shared" si="67"/>
        <v>172</v>
      </c>
      <c r="B200" s="41" t="s">
        <v>36</v>
      </c>
      <c r="C200" s="41"/>
      <c r="D200" s="40"/>
      <c r="E200" s="42"/>
      <c r="F200" s="42"/>
      <c r="G200" s="42"/>
      <c r="H200" s="48">
        <f t="shared" si="63"/>
        <v>0</v>
      </c>
      <c r="I200" s="40">
        <v>0</v>
      </c>
      <c r="J200" s="40">
        <v>0</v>
      </c>
      <c r="K200" s="69">
        <v>0</v>
      </c>
      <c r="L200" s="69">
        <v>0</v>
      </c>
      <c r="M200" s="38">
        <v>0</v>
      </c>
    </row>
    <row r="201" spans="1:13" ht="23.25" customHeight="1" x14ac:dyDescent="0.3">
      <c r="A201" s="75">
        <f t="shared" si="67"/>
        <v>173</v>
      </c>
      <c r="B201" s="41" t="s">
        <v>37</v>
      </c>
      <c r="C201" s="41"/>
      <c r="D201" s="40"/>
      <c r="E201" s="42"/>
      <c r="F201" s="42"/>
      <c r="G201" s="42"/>
      <c r="H201" s="48">
        <f t="shared" si="63"/>
        <v>0</v>
      </c>
      <c r="I201" s="40">
        <v>0</v>
      </c>
      <c r="J201" s="40">
        <v>0</v>
      </c>
      <c r="K201" s="69">
        <v>0</v>
      </c>
      <c r="L201" s="69">
        <v>0</v>
      </c>
      <c r="M201" s="40">
        <v>0</v>
      </c>
    </row>
    <row r="202" spans="1:13" ht="23.25" customHeight="1" x14ac:dyDescent="0.3">
      <c r="A202" s="75">
        <f t="shared" si="67"/>
        <v>174</v>
      </c>
      <c r="B202" s="67" t="s">
        <v>79</v>
      </c>
      <c r="C202" s="43" t="s">
        <v>78</v>
      </c>
      <c r="D202" s="44">
        <f>H203</f>
        <v>0</v>
      </c>
      <c r="E202" s="42"/>
      <c r="F202" s="46">
        <v>2023</v>
      </c>
      <c r="G202" s="46">
        <v>2024</v>
      </c>
      <c r="H202" s="48"/>
      <c r="I202" s="40"/>
      <c r="J202" s="40"/>
      <c r="K202" s="69"/>
      <c r="L202" s="69"/>
      <c r="M202" s="40"/>
    </row>
    <row r="203" spans="1:13" ht="29.25" customHeight="1" x14ac:dyDescent="0.3">
      <c r="A203" s="75">
        <f t="shared" si="67"/>
        <v>175</v>
      </c>
      <c r="B203" s="41" t="s">
        <v>45</v>
      </c>
      <c r="C203" s="41"/>
      <c r="D203" s="40"/>
      <c r="E203" s="42"/>
      <c r="F203" s="42"/>
      <c r="G203" s="42"/>
      <c r="H203" s="48">
        <f t="shared" si="63"/>
        <v>0</v>
      </c>
      <c r="I203" s="40">
        <f t="shared" ref="I203:M203" si="77">I204+I205+I206+I207</f>
        <v>0</v>
      </c>
      <c r="J203" s="40">
        <f t="shared" si="77"/>
        <v>0</v>
      </c>
      <c r="K203" s="69">
        <f t="shared" si="77"/>
        <v>0</v>
      </c>
      <c r="L203" s="69">
        <f t="shared" si="77"/>
        <v>0</v>
      </c>
      <c r="M203" s="40">
        <f t="shared" si="77"/>
        <v>0</v>
      </c>
    </row>
    <row r="204" spans="1:13" ht="33" customHeight="1" x14ac:dyDescent="0.3">
      <c r="A204" s="75">
        <f t="shared" si="67"/>
        <v>176</v>
      </c>
      <c r="B204" s="41" t="s">
        <v>34</v>
      </c>
      <c r="C204" s="41"/>
      <c r="D204" s="40"/>
      <c r="E204" s="42"/>
      <c r="F204" s="42"/>
      <c r="G204" s="42"/>
      <c r="H204" s="48">
        <f t="shared" si="63"/>
        <v>0</v>
      </c>
      <c r="I204" s="40">
        <v>0</v>
      </c>
      <c r="J204" s="40">
        <v>0</v>
      </c>
      <c r="K204" s="69">
        <v>0</v>
      </c>
      <c r="L204" s="69">
        <v>0</v>
      </c>
      <c r="M204" s="40">
        <v>0</v>
      </c>
    </row>
    <row r="205" spans="1:13" ht="24.75" customHeight="1" x14ac:dyDescent="0.3">
      <c r="A205" s="75">
        <f t="shared" si="67"/>
        <v>177</v>
      </c>
      <c r="B205" s="41" t="s">
        <v>35</v>
      </c>
      <c r="C205" s="41"/>
      <c r="D205" s="40"/>
      <c r="E205" s="42"/>
      <c r="F205" s="42"/>
      <c r="G205" s="42"/>
      <c r="H205" s="48">
        <f t="shared" si="63"/>
        <v>0</v>
      </c>
      <c r="I205" s="40">
        <v>0</v>
      </c>
      <c r="J205" s="40">
        <v>0</v>
      </c>
      <c r="K205" s="69">
        <v>0</v>
      </c>
      <c r="L205" s="69">
        <v>0</v>
      </c>
      <c r="M205" s="40">
        <v>0</v>
      </c>
    </row>
    <row r="206" spans="1:13" ht="49.5" customHeight="1" x14ac:dyDescent="0.3">
      <c r="A206" s="75">
        <f t="shared" si="67"/>
        <v>178</v>
      </c>
      <c r="B206" s="41" t="s">
        <v>36</v>
      </c>
      <c r="C206" s="41"/>
      <c r="D206" s="40"/>
      <c r="E206" s="42"/>
      <c r="F206" s="42"/>
      <c r="G206" s="42"/>
      <c r="H206" s="48">
        <f t="shared" si="63"/>
        <v>0</v>
      </c>
      <c r="I206" s="40">
        <v>0</v>
      </c>
      <c r="J206" s="40">
        <v>0</v>
      </c>
      <c r="K206" s="69">
        <v>0</v>
      </c>
      <c r="L206" s="69">
        <v>0</v>
      </c>
      <c r="M206" s="38">
        <v>0</v>
      </c>
    </row>
    <row r="207" spans="1:13" ht="9.75" customHeight="1" x14ac:dyDescent="0.3">
      <c r="A207" s="75">
        <f t="shared" si="67"/>
        <v>179</v>
      </c>
      <c r="B207" s="41" t="s">
        <v>37</v>
      </c>
      <c r="C207" s="41"/>
      <c r="D207" s="40"/>
      <c r="E207" s="42"/>
      <c r="F207" s="42"/>
      <c r="G207" s="42"/>
      <c r="H207" s="48">
        <f t="shared" si="63"/>
        <v>0</v>
      </c>
      <c r="I207" s="40">
        <v>0</v>
      </c>
      <c r="J207" s="40">
        <v>0</v>
      </c>
      <c r="K207" s="69">
        <v>0</v>
      </c>
      <c r="L207" s="69">
        <v>0</v>
      </c>
      <c r="M207" s="40">
        <v>0</v>
      </c>
    </row>
    <row r="208" spans="1:13" ht="30" customHeight="1" x14ac:dyDescent="0.3">
      <c r="A208" s="76">
        <f t="shared" si="67"/>
        <v>180</v>
      </c>
      <c r="B208" s="67" t="s">
        <v>80</v>
      </c>
      <c r="C208" s="43" t="s">
        <v>40</v>
      </c>
      <c r="D208" s="44">
        <f>H209</f>
        <v>0</v>
      </c>
      <c r="E208" s="42"/>
      <c r="F208" s="46">
        <v>2022</v>
      </c>
      <c r="G208" s="46">
        <v>2022</v>
      </c>
      <c r="H208" s="48"/>
      <c r="I208" s="40"/>
      <c r="J208" s="40"/>
      <c r="K208" s="69"/>
      <c r="L208" s="69"/>
      <c r="M208" s="40"/>
    </row>
    <row r="209" spans="1:13" ht="27.75" customHeight="1" x14ac:dyDescent="0.3">
      <c r="A209" s="76">
        <f t="shared" si="67"/>
        <v>181</v>
      </c>
      <c r="B209" s="41" t="s">
        <v>45</v>
      </c>
      <c r="C209" s="41"/>
      <c r="D209" s="40"/>
      <c r="E209" s="42"/>
      <c r="F209" s="42"/>
      <c r="G209" s="42"/>
      <c r="H209" s="48">
        <f t="shared" si="63"/>
        <v>0</v>
      </c>
      <c r="I209" s="40">
        <f t="shared" ref="I209:M209" si="78">I210+I211+I212+I213</f>
        <v>0</v>
      </c>
      <c r="J209" s="40">
        <f t="shared" si="78"/>
        <v>0</v>
      </c>
      <c r="K209" s="69">
        <f t="shared" si="78"/>
        <v>0</v>
      </c>
      <c r="L209" s="69">
        <f t="shared" si="78"/>
        <v>0</v>
      </c>
      <c r="M209" s="40">
        <f t="shared" si="78"/>
        <v>0</v>
      </c>
    </row>
    <row r="210" spans="1:13" ht="15" customHeight="1" x14ac:dyDescent="0.3">
      <c r="A210" s="76">
        <f t="shared" si="67"/>
        <v>182</v>
      </c>
      <c r="B210" s="41" t="s">
        <v>34</v>
      </c>
      <c r="C210" s="41"/>
      <c r="D210" s="40"/>
      <c r="E210" s="42"/>
      <c r="F210" s="42"/>
      <c r="G210" s="42"/>
      <c r="H210" s="48">
        <f t="shared" si="63"/>
        <v>0</v>
      </c>
      <c r="I210" s="40">
        <v>0</v>
      </c>
      <c r="J210" s="40">
        <v>0</v>
      </c>
      <c r="K210" s="69">
        <v>0</v>
      </c>
      <c r="L210" s="69">
        <v>0</v>
      </c>
      <c r="M210" s="40">
        <v>0</v>
      </c>
    </row>
    <row r="211" spans="1:13" ht="18" customHeight="1" x14ac:dyDescent="0.3">
      <c r="A211" s="76">
        <f t="shared" si="67"/>
        <v>183</v>
      </c>
      <c r="B211" s="41" t="s">
        <v>35</v>
      </c>
      <c r="C211" s="41"/>
      <c r="D211" s="40"/>
      <c r="E211" s="42"/>
      <c r="F211" s="42"/>
      <c r="G211" s="42"/>
      <c r="H211" s="48">
        <f t="shared" si="63"/>
        <v>0</v>
      </c>
      <c r="I211" s="40">
        <v>0</v>
      </c>
      <c r="J211" s="40">
        <v>0</v>
      </c>
      <c r="K211" s="69">
        <v>0</v>
      </c>
      <c r="L211" s="69">
        <v>0</v>
      </c>
      <c r="M211" s="40">
        <v>0</v>
      </c>
    </row>
    <row r="212" spans="1:13" ht="48" customHeight="1" x14ac:dyDescent="0.3">
      <c r="A212" s="76">
        <f t="shared" si="67"/>
        <v>184</v>
      </c>
      <c r="B212" s="41" t="s">
        <v>36</v>
      </c>
      <c r="C212" s="41"/>
      <c r="D212" s="40"/>
      <c r="E212" s="42"/>
      <c r="F212" s="42"/>
      <c r="G212" s="42"/>
      <c r="H212" s="48">
        <f t="shared" si="63"/>
        <v>0</v>
      </c>
      <c r="I212" s="40">
        <v>0</v>
      </c>
      <c r="J212" s="40">
        <v>0</v>
      </c>
      <c r="K212" s="69">
        <v>0</v>
      </c>
      <c r="L212" s="69">
        <v>0</v>
      </c>
      <c r="M212" s="38">
        <v>0</v>
      </c>
    </row>
    <row r="213" spans="1:13" ht="19.5" customHeight="1" x14ac:dyDescent="0.3">
      <c r="A213" s="76">
        <f t="shared" ref="A213" si="79">A212+1</f>
        <v>185</v>
      </c>
      <c r="B213" s="41" t="s">
        <v>37</v>
      </c>
      <c r="C213" s="41"/>
      <c r="D213" s="40"/>
      <c r="E213" s="42"/>
      <c r="F213" s="42"/>
      <c r="G213" s="42"/>
      <c r="H213" s="48">
        <f t="shared" si="63"/>
        <v>0</v>
      </c>
      <c r="I213" s="40">
        <v>0</v>
      </c>
      <c r="J213" s="40">
        <v>0</v>
      </c>
      <c r="K213" s="69">
        <v>0</v>
      </c>
      <c r="L213" s="69">
        <v>0</v>
      </c>
      <c r="M213" s="40">
        <v>0</v>
      </c>
    </row>
    <row r="214" spans="1:13" ht="17.25" customHeight="1" x14ac:dyDescent="0.25"/>
    <row r="215" spans="1:13" x14ac:dyDescent="0.25">
      <c r="A215" s="235" t="s">
        <v>68</v>
      </c>
      <c r="B215" s="235"/>
    </row>
  </sheetData>
  <mergeCells count="23">
    <mergeCell ref="A215:B215"/>
    <mergeCell ref="B70:M70"/>
    <mergeCell ref="A13:M13"/>
    <mergeCell ref="A14:A15"/>
    <mergeCell ref="B14:B15"/>
    <mergeCell ref="C14:C15"/>
    <mergeCell ref="D14:E14"/>
    <mergeCell ref="F14:G14"/>
    <mergeCell ref="H14:M14"/>
    <mergeCell ref="B22:M22"/>
    <mergeCell ref="B154:M154"/>
    <mergeCell ref="B172:M172"/>
    <mergeCell ref="J10:M10"/>
    <mergeCell ref="J11:M11"/>
    <mergeCell ref="L1:M1"/>
    <mergeCell ref="J2:M2"/>
    <mergeCell ref="J3:M3"/>
    <mergeCell ref="J4:M4"/>
    <mergeCell ref="J5:M5"/>
    <mergeCell ref="J6:M6"/>
    <mergeCell ref="J7:M7"/>
    <mergeCell ref="J9:M9"/>
    <mergeCell ref="J8:M8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8" fitToHeight="0" orientation="landscape" r:id="rId1"/>
  <headerFooter differentFirst="1">
    <oddHeader>&amp;C&amp;P</oddHeader>
  </headerFooter>
  <rowBreaks count="9" manualBreakCount="9">
    <brk id="21" max="12" man="1"/>
    <brk id="39" max="12" man="1"/>
    <brk id="57" max="12" man="1"/>
    <brk id="75" max="12" man="1"/>
    <brk id="86" max="12" man="1"/>
    <brk id="105" max="12" man="1"/>
    <brk id="127" max="12" man="1"/>
    <brk id="142" max="12" man="1"/>
    <brk id="1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2018-02-19T05:15:38Z</cp:lastPrinted>
  <dcterms:created xsi:type="dcterms:W3CDTF">2006-09-16T00:00:00Z</dcterms:created>
  <dcterms:modified xsi:type="dcterms:W3CDTF">2024-03-11T01:49:32Z</dcterms:modified>
</cp:coreProperties>
</file>