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2"/>
  </bookViews>
  <sheets>
    <sheet name="2022 по видам" sheetId="1" r:id="rId1"/>
    <sheet name="2022" sheetId="2" r:id="rId2"/>
    <sheet name="01.07.2022 по видам" sheetId="3" r:id="rId3"/>
  </sheets>
  <definedNames/>
  <calcPr fullCalcOnLoad="1"/>
</workbook>
</file>

<file path=xl/sharedStrings.xml><?xml version="1.0" encoding="utf-8"?>
<sst xmlns="http://schemas.openxmlformats.org/spreadsheetml/2006/main" count="195" uniqueCount="103">
  <si>
    <t>Наименование показателя</t>
  </si>
  <si>
    <t>Доходы</t>
  </si>
  <si>
    <t>Расходы</t>
  </si>
  <si>
    <t>Дефицит (-), профицит (+)</t>
  </si>
  <si>
    <t>Плановые показатели</t>
  </si>
  <si>
    <t>Плановые показатели, тыс. руб.</t>
  </si>
  <si>
    <t>ИСПОЛНЕНИЕ БЮДЖЕТА</t>
  </si>
  <si>
    <t xml:space="preserve">Код бюджетной классификации </t>
  </si>
  <si>
    <t>Наименование кода поступлений в бюджет,группы, подгруппы</t>
  </si>
  <si>
    <t>Утверждено решением Думы на год, тыс.руб.</t>
  </si>
  <si>
    <t>Фактическое исполнение, тыс.руб.</t>
  </si>
  <si>
    <t>% исполнения</t>
  </si>
  <si>
    <t>ДОХОДЫ</t>
  </si>
  <si>
    <t>000 100 00000 00 0000 000</t>
  </si>
  <si>
    <t>НАЛОГОВЫЕ И НЕНАЛОГОВЫЕ ДОХОДЫ (СОБСТВЕННЫЕ ДОХОДЫ)</t>
  </si>
  <si>
    <t>000 101 00000 00 0000 000</t>
  </si>
  <si>
    <t>Налоги на прибыль, доходы</t>
  </si>
  <si>
    <t>182 101 02000 01 0000 110</t>
  </si>
  <si>
    <t>Налог на доходы физических лиц</t>
  </si>
  <si>
    <t>000 103 00000 00 0000 000</t>
  </si>
  <si>
    <t>Налоги на товары (работы, услуги), реализуемые на территории Российской Федерации</t>
  </si>
  <si>
    <t>000 103 02000 01 0000 110</t>
  </si>
  <si>
    <t xml:space="preserve"> Акцизы по подакцизным товарам (продукции), производимые на территории Российской Федерации</t>
  </si>
  <si>
    <t>000 105 00000 00 0000 000</t>
  </si>
  <si>
    <t>Налоги на совокупный доход</t>
  </si>
  <si>
    <t>182 105 01000 00 0000 110*</t>
  </si>
  <si>
    <t>Налог, взимаемый в связи с применением упрощенной системы налогообложения</t>
  </si>
  <si>
    <t>182 105 02000 00 0000 110*</t>
  </si>
  <si>
    <t>Единый налог на вмененный доход для отдельных видов деятельности</t>
  </si>
  <si>
    <t>182 105 03000 00 0000 110*</t>
  </si>
  <si>
    <t>Единый сельскохозяйственный налог</t>
  </si>
  <si>
    <t>182 105 04000 00 0000 110*</t>
  </si>
  <si>
    <t>Налог, взимаемый в связи с применением патентной системы налогообложения</t>
  </si>
  <si>
    <t>000 106 00000 00 0000 000</t>
  </si>
  <si>
    <t xml:space="preserve">Налоги на имущество </t>
  </si>
  <si>
    <t>182 106 01000 00 0000 110</t>
  </si>
  <si>
    <t>Налог на имущество физических лиц</t>
  </si>
  <si>
    <t>182 106 06000 00 0000 110</t>
  </si>
  <si>
    <t xml:space="preserve">Земельный налог </t>
  </si>
  <si>
    <t>000 108 00000 00 0000 000</t>
  </si>
  <si>
    <t>Государственная пошлина</t>
  </si>
  <si>
    <t>000 109 00000 00 0000 000</t>
  </si>
  <si>
    <t>Задолженность и перерасчеты по отмененным налогам, сборам и иным обязательным платежам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</si>
  <si>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</si>
  <si>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</si>
  <si>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000 112 00000 00 0000 000</t>
  </si>
  <si>
    <t>Платежи при пользовании природными ресурсами</t>
  </si>
  <si>
    <t>000 113 00000 00 0000 000</t>
  </si>
  <si>
    <t>Доходы от оказания платных услуг и компенсация затрат государства</t>
  </si>
  <si>
    <t>000 114 00000 00 0000 000</t>
  </si>
  <si>
    <t>Доходы от продажи материальных и нематериальных активов</t>
  </si>
  <si>
    <t>000 115 00000 00 0000 000</t>
  </si>
  <si>
    <t>Административные платежи и сборы</t>
  </si>
  <si>
    <t>000 116 00000 00 0000 000</t>
  </si>
  <si>
    <t>Штрафы, санкции, возмещение ущерба</t>
  </si>
  <si>
    <t>000 117 00000 00 0000 000</t>
  </si>
  <si>
    <t>Прочие неналоговые доходы</t>
  </si>
  <si>
    <t>000 200 00000 00 0000 000</t>
  </si>
  <si>
    <t>БЕЗВОЗМЕЗДНЫЕ ПОСТУПЛЕНИЯ</t>
  </si>
  <si>
    <t>ВСЕГО ПО ДОХОДАМ</t>
  </si>
  <si>
    <t>РАСХОДЫ</t>
  </si>
  <si>
    <t>Код раздела</t>
  </si>
  <si>
    <t>Наименование раздела</t>
  </si>
  <si>
    <t>План года, тыс.руб.</t>
  </si>
  <si>
    <t>% исполнения от плана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</si>
  <si>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</si>
  <si>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</si>
  <si>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</si>
  <si>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</si>
  <si>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</si>
  <si>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</si>
  <si>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</si>
  <si>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</si>
  <si>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</si>
  <si>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</si>
  <si>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</si>
  <si>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</si>
  <si>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</si>
  <si>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</si>
  <si>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</si>
  <si>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 и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</si>
  <si>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</si>
  <si>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</si>
  <si>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</si>
  <si>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</si>
  <si>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</si>
  <si>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</si>
  <si>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</si>
  <si>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</si>
  <si>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</si>
  <si>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</si>
  <si>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</si>
  <si>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РФ и МО</t>
  </si>
  <si>
    <t>ВСЕГО ПО РАСХОДАМ</t>
  </si>
  <si>
    <t>ДИАГРАММА "Доходы"</t>
  </si>
  <si>
    <t>ДИАГРАММА "Расходы"</t>
  </si>
  <si>
    <t>Исполнение по состоянию на 01.04.2022, тыс.руб.</t>
  </si>
  <si>
    <t>Артемовского ГО за июнь 2022 года</t>
  </si>
  <si>
    <t>Информация по исполнению бюджета Артемовского городского округа за 2 кв.2022 года</t>
  </si>
  <si>
    <t>1 квартал 2022</t>
  </si>
  <si>
    <t>1 полугодие 2022</t>
  </si>
  <si>
    <t xml:space="preserve">План  </t>
  </si>
  <si>
    <t xml:space="preserve">Факт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</si>
</sst>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_-* #,##0.000_р_._-;\-* #,##0.000_р_._-;_-* &quot;-&quot;??_р_._-;_-@_-"/>
    <numFmt numFmtId="175" formatCode="_-* #,##0.0_р_._-;\-* #,##0.0_р_._-;_-* &quot;-&quot;??_р_._-;_-@_-"/>
    <numFmt numFmtId="176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Liberation Serif"/>
      <family val="1"/>
    </font>
    <font>
      <sz val="14"/>
      <name val="Times New Roman"/>
      <family val="1"/>
    </font>
    <font>
      <sz val="9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20"/>
      <name val="Liberation Serif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sz val="11"/>
      <color indexed="8"/>
      <name val="Liberation Serif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Liberation Serif"/>
      <family val="1"/>
    </font>
    <font>
      <b/>
      <sz val="14"/>
      <color indexed="8"/>
      <name val="Liberation Serif"/>
      <family val="1"/>
    </font>
    <font>
      <sz val="10"/>
      <color indexed="8"/>
      <name val="Calibri"/>
      <family val="0"/>
    </font>
    <font>
      <sz val="12.85"/>
      <color indexed="8"/>
      <name val="Liberation Serif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sz val="11"/>
      <color theme="1"/>
      <name val="Liberation Serif"/>
      <family val="1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20"/>
      <color theme="1"/>
      <name val="Liberation Serif"/>
      <family val="1"/>
    </font>
    <font>
      <b/>
      <sz val="14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5" fontId="42" fillId="20" borderId="1">
      <alignment horizontal="right" vertical="top" shrinkToFit="1"/>
      <protection/>
    </xf>
    <xf numFmtId="4" fontId="42" fillId="21" borderId="1">
      <alignment horizontal="right" vertical="top" shrinkToFit="1"/>
      <protection/>
    </xf>
    <xf numFmtId="4" fontId="42" fillId="20" borderId="1">
      <alignment horizontal="right" vertical="top" shrinkToFit="1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9" borderId="3" applyNumberFormat="0" applyAlignment="0" applyProtection="0"/>
    <xf numFmtId="0" fontId="45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8" fillId="0" borderId="11" xfId="0" applyFont="1" applyBorder="1" applyAlignment="1">
      <alignment/>
    </xf>
    <xf numFmtId="0" fontId="58" fillId="0" borderId="11" xfId="0" applyFont="1" applyBorder="1" applyAlignment="1">
      <alignment horizontal="center" wrapText="1"/>
    </xf>
    <xf numFmtId="171" fontId="58" fillId="0" borderId="11" xfId="62" applyFont="1" applyBorder="1" applyAlignment="1">
      <alignment horizontal="center"/>
    </xf>
    <xf numFmtId="0" fontId="58" fillId="0" borderId="11" xfId="0" applyFont="1" applyFill="1" applyBorder="1" applyAlignment="1">
      <alignment horizontal="center" wrapText="1"/>
    </xf>
    <xf numFmtId="175" fontId="58" fillId="0" borderId="11" xfId="62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center" vertical="center"/>
    </xf>
    <xf numFmtId="2" fontId="59" fillId="0" borderId="0" xfId="0" applyNumberFormat="1" applyFont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1" xfId="55" applyNumberFormat="1" applyFont="1" applyFill="1" applyBorder="1" applyAlignment="1" applyProtection="1">
      <alignment horizontal="left" vertical="center" wrapText="1"/>
      <protection/>
    </xf>
    <xf numFmtId="173" fontId="0" fillId="0" borderId="11" xfId="0" applyNumberFormat="1" applyFill="1" applyBorder="1" applyAlignment="1">
      <alignment horizontal="center" vertical="center"/>
    </xf>
    <xf numFmtId="173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3" fontId="8" fillId="0" borderId="11" xfId="0" applyNumberFormat="1" applyFont="1" applyFill="1" applyBorder="1" applyAlignment="1">
      <alignment horizontal="center" vertical="center"/>
    </xf>
    <xf numFmtId="0" fontId="9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11" xfId="55" applyNumberFormat="1" applyFont="1" applyFill="1" applyBorder="1" applyAlignment="1" applyProtection="1">
      <alignment horizontal="left" vertical="center" wrapText="1"/>
      <protection/>
    </xf>
    <xf numFmtId="0" fontId="7" fillId="0" borderId="11" xfId="55" applyNumberFormat="1" applyFont="1" applyFill="1" applyBorder="1" applyAlignment="1" applyProtection="1">
      <alignment horizontal="center" vertical="center" wrapText="1"/>
      <protection/>
    </xf>
    <xf numFmtId="49" fontId="9" fillId="0" borderId="11" xfId="55" applyNumberFormat="1" applyFont="1" applyFill="1" applyBorder="1" applyAlignment="1" applyProtection="1">
      <alignment horizontal="center" vertical="center" wrapText="1"/>
      <protection/>
    </xf>
    <xf numFmtId="49" fontId="7" fillId="0" borderId="11" xfId="55" applyNumberFormat="1" applyFont="1" applyFill="1" applyBorder="1" applyAlignment="1" applyProtection="1">
      <alignment horizontal="center" vertical="center" wrapText="1"/>
      <protection/>
    </xf>
    <xf numFmtId="1" fontId="9" fillId="0" borderId="11" xfId="55" applyNumberFormat="1" applyFont="1" applyFill="1" applyBorder="1" applyAlignment="1" applyProtection="1">
      <alignment horizontal="center" vertical="center" wrapText="1"/>
      <protection/>
    </xf>
    <xf numFmtId="1" fontId="7" fillId="0" borderId="11" xfId="55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173" fontId="11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173" fontId="60" fillId="34" borderId="1" xfId="33" applyNumberFormat="1" applyFont="1" applyFill="1" applyAlignment="1" applyProtection="1">
      <alignment horizontal="center" vertical="top" shrinkToFit="1"/>
      <protection/>
    </xf>
    <xf numFmtId="173" fontId="12" fillId="0" borderId="11" xfId="0" applyNumberFormat="1" applyFont="1" applyFill="1" applyBorder="1" applyAlignment="1">
      <alignment horizontal="center" vertical="center"/>
    </xf>
    <xf numFmtId="173" fontId="61" fillId="0" borderId="15" xfId="35" applyNumberFormat="1" applyFont="1" applyFill="1" applyBorder="1" applyAlignment="1" applyProtection="1">
      <alignment horizontal="center" vertical="center" shrinkToFit="1"/>
      <protection locked="0"/>
    </xf>
    <xf numFmtId="173" fontId="61" fillId="0" borderId="1" xfId="35" applyNumberFormat="1" applyFont="1" applyFill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173" fontId="62" fillId="0" borderId="1" xfId="34" applyNumberFormat="1" applyFont="1" applyFill="1" applyAlignment="1" applyProtection="1">
      <alignment horizontal="center" vertical="center" shrinkToFit="1"/>
      <protection locked="0"/>
    </xf>
    <xf numFmtId="176" fontId="0" fillId="0" borderId="11" xfId="0" applyNumberForma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center" wrapText="1"/>
    </xf>
    <xf numFmtId="0" fontId="0" fillId="0" borderId="16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36" xfId="34"/>
    <cellStyle name="xl4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Доходы 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2"/>
          <c:w val="0.935"/>
          <c:h val="0.98025"/>
        </c:manualLayout>
      </c:layout>
      <c:barChart>
        <c:barDir val="bar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 по видам'!$B$7:$B$28</c:f>
              <c:strCache/>
            </c:strRef>
          </c:cat>
          <c:val>
            <c:numRef>
              <c:f>'2022 по видам'!$C$7:$C$28</c:f>
              <c:numCache/>
            </c:numRef>
          </c:val>
        </c:ser>
        <c:ser>
          <c:idx val="1"/>
          <c:order val="1"/>
          <c:tx>
            <c:v>Факт</c:v>
          </c:tx>
          <c:spPr>
            <a:solidFill>
              <a:srgbClr val="66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 по видам'!$B$7:$B$28</c:f>
              <c:strCache/>
            </c:strRef>
          </c:cat>
          <c:val>
            <c:numRef>
              <c:f>'2022 по видам'!$D$7:$D$28</c:f>
              <c:numCache/>
            </c:numRef>
          </c:val>
        </c:ser>
        <c:axId val="32423833"/>
        <c:axId val="23379042"/>
      </c:barChart>
      <c:catAx>
        <c:axId val="32423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79042"/>
        <c:crosses val="autoZero"/>
        <c:auto val="1"/>
        <c:lblOffset val="100"/>
        <c:tickLblSkip val="1"/>
        <c:noMultiLvlLbl val="0"/>
      </c:catAx>
      <c:valAx>
        <c:axId val="233790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238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15"/>
          <c:y val="0.44225"/>
          <c:w val="0.04425"/>
          <c:h val="0.1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425"/>
          <c:w val="0.9365"/>
          <c:h val="0.9765"/>
        </c:manualLayout>
      </c:layout>
      <c:barChart>
        <c:barDir val="bar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 по видам'!$B$32:$B$44</c:f>
              <c:strCache/>
            </c:strRef>
          </c:cat>
          <c:val>
            <c:numRef>
              <c:f>'2022 по видам'!$C$32:$C$44</c:f>
              <c:numCache/>
            </c:numRef>
          </c:val>
        </c:ser>
        <c:ser>
          <c:idx val="1"/>
          <c:order val="1"/>
          <c:tx>
            <c:v>Факт</c:v>
          </c:tx>
          <c:spPr>
            <a:solidFill>
              <a:srgbClr val="66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 по видам'!$B$32:$B$44</c:f>
              <c:strCache/>
            </c:strRef>
          </c:cat>
          <c:val>
            <c:numRef>
              <c:f>'2022 по видам'!$D$32:$D$44</c:f>
              <c:numCache/>
            </c:numRef>
          </c:val>
        </c:ser>
        <c:axId val="9084787"/>
        <c:axId val="14654220"/>
      </c:barChart>
      <c:catAx>
        <c:axId val="9084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54220"/>
        <c:crosses val="autoZero"/>
        <c:auto val="1"/>
        <c:lblOffset val="100"/>
        <c:tickLblSkip val="1"/>
        <c:noMultiLvlLbl val="0"/>
      </c:catAx>
      <c:valAx>
        <c:axId val="146542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84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25"/>
          <c:y val="0.441"/>
          <c:w val="0.04325"/>
          <c:h val="0.1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255"/>
          <c:w val="0.78975"/>
          <c:h val="0.9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'2022'!$B$6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rgbClr val="66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'2022'!$C$5:$E$5</c:f>
              <c:strCache/>
            </c:strRef>
          </c:cat>
          <c:val>
            <c:numRef>
              <c:f>'2022'!$C$6:$E$6</c:f>
              <c:numCache/>
            </c:numRef>
          </c:val>
          <c:shape val="cone"/>
        </c:ser>
        <c:ser>
          <c:idx val="1"/>
          <c:order val="1"/>
          <c:tx>
            <c:strRef>
              <c:f>'2022'!$B$7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'2022'!$C$5:$E$5</c:f>
              <c:strCache/>
            </c:strRef>
          </c:cat>
          <c:val>
            <c:numRef>
              <c:f>'2022'!$C$7:$E$7</c:f>
              <c:numCache/>
            </c:numRef>
          </c:val>
          <c:shape val="cone"/>
        </c:ser>
        <c:shape val="cone"/>
        <c:axId val="64779117"/>
        <c:axId val="46141142"/>
      </c:bar3DChart>
      <c:catAx>
        <c:axId val="6477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141142"/>
        <c:crosses val="autoZero"/>
        <c:auto val="1"/>
        <c:lblOffset val="100"/>
        <c:tickLblSkip val="1"/>
        <c:noMultiLvlLbl val="0"/>
      </c:catAx>
      <c:valAx>
        <c:axId val="46141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779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5"/>
          <c:y val="0.426"/>
          <c:w val="0.15625"/>
          <c:h val="0.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125"/>
          <c:w val="0.9365"/>
          <c:h val="0.97275"/>
        </c:manualLayout>
      </c:layout>
      <c:barChart>
        <c:barDir val="bar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'01.07.2022 по видам'!$B$31:$B$43</c:f>
              <c:strCache/>
            </c:strRef>
          </c:cat>
          <c:val>
            <c:numRef>
              <c:f>'01.07.2022 по видам'!$C$31:$C$43</c:f>
              <c:numCache/>
            </c:numRef>
          </c:val>
        </c:ser>
        <c:ser>
          <c:idx val="1"/>
          <c:order val="1"/>
          <c:tx>
            <c:v>Факт</c:v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'01.07.2022 по видам'!$B$31:$B$43</c:f>
              <c:strCache/>
            </c:strRef>
          </c:cat>
          <c:val>
            <c:numRef>
              <c:f>'01.07.2022 по видам'!$D$31:$D$43</c:f>
              <c:numCache/>
            </c:numRef>
          </c:val>
        </c:ser>
        <c:axId val="12617095"/>
        <c:axId val="46444992"/>
      </c:barChart>
      <c:catAx>
        <c:axId val="12617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44992"/>
        <c:crosses val="autoZero"/>
        <c:auto val="1"/>
        <c:lblOffset val="100"/>
        <c:tickLblSkip val="1"/>
        <c:noMultiLvlLbl val="0"/>
      </c:catAx>
      <c:valAx>
        <c:axId val="464449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17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25"/>
          <c:y val="0.446"/>
          <c:w val="0.04325"/>
          <c:h val="0.10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011"/>
          <c:w val="0.9305"/>
          <c:h val="0.976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'01.07.2022 по видам'!$C$3</c:f>
              <c:strCache>
                <c:ptCount val="1"/>
                <c:pt idx="0">
                  <c:v>План  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'01.07.2022 по видам'!$B$5:$B$27</c:f>
              <c:strCache/>
            </c:strRef>
          </c:cat>
          <c:val>
            <c:numRef>
              <c:f>'01.07.2022 по видам'!$C$5:$C$27</c:f>
              <c:numCache/>
            </c:numRef>
          </c:val>
          <c:shape val="box"/>
        </c:ser>
        <c:ser>
          <c:idx val="1"/>
          <c:order val="1"/>
          <c:tx>
            <c:strRef>
              <c:f>'01.07.2022 по видам'!$D$3</c:f>
              <c:strCache>
                <c:ptCount val="1"/>
                <c:pt idx="0">
                  <c:v>Факт  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'01.07.2022 по видам'!$B$5:$B$27</c:f>
              <c:strCache/>
            </c:strRef>
          </c:cat>
          <c:val>
            <c:numRef>
              <c:f>'01.07.2022 по видам'!$D$5:$D$27</c:f>
              <c:numCache/>
            </c:numRef>
          </c:val>
          <c:shape val="box"/>
        </c:ser>
        <c:shape val="box"/>
        <c:axId val="15351745"/>
        <c:axId val="3947978"/>
      </c:bar3DChart>
      <c:catAx>
        <c:axId val="15351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7978"/>
        <c:crosses val="autoZero"/>
        <c:auto val="1"/>
        <c:lblOffset val="100"/>
        <c:tickLblSkip val="1"/>
        <c:noMultiLvlLbl val="0"/>
      </c:catAx>
      <c:valAx>
        <c:axId val="39479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517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5"/>
          <c:y val="0.4705"/>
          <c:w val="0.04725"/>
          <c:h val="0.05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3</xdr:row>
      <xdr:rowOff>9525</xdr:rowOff>
    </xdr:from>
    <xdr:to>
      <xdr:col>17</xdr:col>
      <xdr:colOff>447675</xdr:colOff>
      <xdr:row>28</xdr:row>
      <xdr:rowOff>9525</xdr:rowOff>
    </xdr:to>
    <xdr:graphicFrame>
      <xdr:nvGraphicFramePr>
        <xdr:cNvPr id="1" name="Диаграмма 2"/>
        <xdr:cNvGraphicFramePr/>
      </xdr:nvGraphicFramePr>
      <xdr:xfrm>
        <a:off x="9134475" y="838200"/>
        <a:ext cx="110871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419100</xdr:colOff>
      <xdr:row>32</xdr:row>
      <xdr:rowOff>123825</xdr:rowOff>
    </xdr:from>
    <xdr:to>
      <xdr:col>17</xdr:col>
      <xdr:colOff>409575</xdr:colOff>
      <xdr:row>52</xdr:row>
      <xdr:rowOff>152400</xdr:rowOff>
    </xdr:to>
    <xdr:graphicFrame>
      <xdr:nvGraphicFramePr>
        <xdr:cNvPr id="2" name="Диаграмма 3"/>
        <xdr:cNvGraphicFramePr/>
      </xdr:nvGraphicFramePr>
      <xdr:xfrm>
        <a:off x="8839200" y="6229350"/>
        <a:ext cx="1134427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66675</xdr:rowOff>
    </xdr:from>
    <xdr:to>
      <xdr:col>5</xdr:col>
      <xdr:colOff>57150</xdr:colOff>
      <xdr:row>30</xdr:row>
      <xdr:rowOff>19050</xdr:rowOff>
    </xdr:to>
    <xdr:graphicFrame>
      <xdr:nvGraphicFramePr>
        <xdr:cNvPr id="1" name="Диаграмма 3"/>
        <xdr:cNvGraphicFramePr/>
      </xdr:nvGraphicFramePr>
      <xdr:xfrm>
        <a:off x="619125" y="3524250"/>
        <a:ext cx="52673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30</xdr:row>
      <xdr:rowOff>38100</xdr:rowOff>
    </xdr:from>
    <xdr:to>
      <xdr:col>17</xdr:col>
      <xdr:colOff>409575</xdr:colOff>
      <xdr:row>51</xdr:row>
      <xdr:rowOff>152400</xdr:rowOff>
    </xdr:to>
    <xdr:graphicFrame>
      <xdr:nvGraphicFramePr>
        <xdr:cNvPr id="1" name="Диаграмма 3"/>
        <xdr:cNvGraphicFramePr/>
      </xdr:nvGraphicFramePr>
      <xdr:xfrm>
        <a:off x="8839200" y="9896475"/>
        <a:ext cx="113442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3</xdr:row>
      <xdr:rowOff>0</xdr:rowOff>
    </xdr:from>
    <xdr:to>
      <xdr:col>18</xdr:col>
      <xdr:colOff>19050</xdr:colOff>
      <xdr:row>27</xdr:row>
      <xdr:rowOff>180975</xdr:rowOff>
    </xdr:to>
    <xdr:graphicFrame>
      <xdr:nvGraphicFramePr>
        <xdr:cNvPr id="2" name="Диаграмма 4"/>
        <xdr:cNvGraphicFramePr/>
      </xdr:nvGraphicFramePr>
      <xdr:xfrm>
        <a:off x="8410575" y="828675"/>
        <a:ext cx="11991975" cy="832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H2" sqref="H2:R2"/>
    </sheetView>
  </sheetViews>
  <sheetFormatPr defaultColWidth="9.140625" defaultRowHeight="15"/>
  <cols>
    <col min="1" max="1" width="31.8515625" style="6" customWidth="1"/>
    <col min="2" max="2" width="42.140625" style="6" customWidth="1"/>
    <col min="3" max="3" width="15.8515625" style="6" customWidth="1"/>
    <col min="4" max="4" width="14.140625" style="6" customWidth="1"/>
    <col min="5" max="5" width="13.140625" style="6" customWidth="1"/>
    <col min="6" max="9" width="9.140625" style="6" customWidth="1"/>
    <col min="10" max="10" width="22.421875" style="6" customWidth="1"/>
    <col min="11" max="11" width="21.7109375" style="6" customWidth="1"/>
    <col min="12" max="12" width="12.00390625" style="6" customWidth="1"/>
    <col min="13" max="13" width="14.421875" style="6" customWidth="1"/>
    <col min="14" max="14" width="17.28125" style="6" customWidth="1"/>
    <col min="15" max="15" width="23.57421875" style="6" customWidth="1"/>
    <col min="16" max="16" width="22.28125" style="6" customWidth="1"/>
    <col min="17" max="16384" width="9.140625" style="6" customWidth="1"/>
  </cols>
  <sheetData>
    <row r="1" spans="1:5" ht="27" customHeight="1">
      <c r="A1" s="53" t="s">
        <v>6</v>
      </c>
      <c r="B1" s="53"/>
      <c r="C1" s="53"/>
      <c r="D1" s="53"/>
      <c r="E1" s="53"/>
    </row>
    <row r="2" spans="1:18" ht="23.25" customHeight="1">
      <c r="A2" s="54" t="s">
        <v>97</v>
      </c>
      <c r="B2" s="54"/>
      <c r="C2" s="54"/>
      <c r="D2" s="54"/>
      <c r="E2" s="54"/>
      <c r="H2" s="55" t="s">
        <v>94</v>
      </c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5" ht="15">
      <c r="A3"/>
      <c r="B3"/>
      <c r="C3"/>
      <c r="D3"/>
      <c r="E3"/>
    </row>
    <row r="4" spans="1:5" ht="63" customHeight="1">
      <c r="A4" s="13" t="s">
        <v>7</v>
      </c>
      <c r="B4" s="14" t="s">
        <v>8</v>
      </c>
      <c r="C4" s="14" t="s">
        <v>9</v>
      </c>
      <c r="D4" s="14" t="s">
        <v>10</v>
      </c>
      <c r="E4" s="14" t="s">
        <v>11</v>
      </c>
    </row>
    <row r="5" spans="1:5" ht="17.25" customHeight="1">
      <c r="A5" s="15" t="s">
        <v>12</v>
      </c>
      <c r="B5" s="16"/>
      <c r="C5" s="16"/>
      <c r="D5" s="16"/>
      <c r="E5" s="17"/>
    </row>
    <row r="6" spans="1:5" ht="25.5" customHeight="1" hidden="1">
      <c r="A6" s="18" t="s">
        <v>13</v>
      </c>
      <c r="B6" s="19" t="s">
        <v>14</v>
      </c>
      <c r="C6" s="20">
        <f>C7+C9+C11+C16+C19+C20+C21+C22+C23+C24+C25+C26+C27</f>
        <v>753008.7</v>
      </c>
      <c r="D6" s="20">
        <f>D7+D9+D11+D16+D19+D20+D21+D22+D23+D24+D25+D26+D27</f>
        <v>337086.8999999999</v>
      </c>
      <c r="E6" s="21">
        <f aca="true" t="shared" si="0" ref="E6:E19">D6/C6*100</f>
        <v>44.76533936460494</v>
      </c>
    </row>
    <row r="7" spans="1:5" ht="15">
      <c r="A7" s="22" t="s">
        <v>15</v>
      </c>
      <c r="B7" s="19" t="s">
        <v>16</v>
      </c>
      <c r="C7" s="23">
        <f>C8</f>
        <v>574590</v>
      </c>
      <c r="D7" s="23">
        <f>D8</f>
        <v>247270.7</v>
      </c>
      <c r="E7" s="21">
        <f t="shared" si="0"/>
        <v>43.034285316486546</v>
      </c>
    </row>
    <row r="8" spans="1:5" ht="18" customHeight="1">
      <c r="A8" s="24" t="s">
        <v>17</v>
      </c>
      <c r="B8" s="25" t="s">
        <v>18</v>
      </c>
      <c r="C8" s="23">
        <v>574590</v>
      </c>
      <c r="D8" s="23">
        <v>247270.7</v>
      </c>
      <c r="E8" s="21">
        <f t="shared" si="0"/>
        <v>43.034285316486546</v>
      </c>
    </row>
    <row r="9" spans="1:5" ht="39.75" customHeight="1" hidden="1">
      <c r="A9" s="26" t="s">
        <v>19</v>
      </c>
      <c r="B9" s="19" t="s">
        <v>20</v>
      </c>
      <c r="C9" s="23">
        <f>C10</f>
        <v>58056</v>
      </c>
      <c r="D9" s="23">
        <f>D10</f>
        <v>31740.3</v>
      </c>
      <c r="E9" s="21">
        <f t="shared" si="0"/>
        <v>54.6718685407193</v>
      </c>
    </row>
    <row r="10" spans="1:5" ht="38.25" customHeight="1">
      <c r="A10" s="26" t="s">
        <v>21</v>
      </c>
      <c r="B10" s="25" t="s">
        <v>22</v>
      </c>
      <c r="C10" s="23">
        <v>58056</v>
      </c>
      <c r="D10" s="23">
        <v>31740.3</v>
      </c>
      <c r="E10" s="21">
        <f t="shared" si="0"/>
        <v>54.6718685407193</v>
      </c>
    </row>
    <row r="11" spans="1:5" ht="18" customHeight="1" hidden="1">
      <c r="A11" s="26" t="s">
        <v>23</v>
      </c>
      <c r="B11" s="19" t="s">
        <v>24</v>
      </c>
      <c r="C11" s="21">
        <f>C12+C13+C14+C15</f>
        <v>63991</v>
      </c>
      <c r="D11" s="21">
        <f>D12+D13+D14+D15</f>
        <v>35667.600000000006</v>
      </c>
      <c r="E11" s="21">
        <f t="shared" si="0"/>
        <v>55.738463221390525</v>
      </c>
    </row>
    <row r="12" spans="1:5" ht="31.5" customHeight="1">
      <c r="A12" s="24" t="s">
        <v>25</v>
      </c>
      <c r="B12" s="25" t="s">
        <v>26</v>
      </c>
      <c r="C12" s="23">
        <v>54093</v>
      </c>
      <c r="D12" s="21">
        <v>32128.2</v>
      </c>
      <c r="E12" s="21">
        <f t="shared" si="0"/>
        <v>59.39437635183851</v>
      </c>
    </row>
    <row r="13" spans="1:5" ht="37.5" customHeight="1">
      <c r="A13" s="24" t="s">
        <v>27</v>
      </c>
      <c r="B13" s="25" t="s">
        <v>28</v>
      </c>
      <c r="C13" s="23">
        <v>0</v>
      </c>
      <c r="D13" s="23">
        <v>60.4</v>
      </c>
      <c r="E13" s="21">
        <v>0</v>
      </c>
    </row>
    <row r="14" spans="1:5" ht="24.75" customHeight="1">
      <c r="A14" s="27" t="s">
        <v>29</v>
      </c>
      <c r="B14" s="25" t="s">
        <v>30</v>
      </c>
      <c r="C14" s="23">
        <v>417</v>
      </c>
      <c r="D14" s="23">
        <v>366.9</v>
      </c>
      <c r="E14" s="21">
        <f t="shared" si="0"/>
        <v>87.98561151079136</v>
      </c>
    </row>
    <row r="15" spans="1:5" ht="24.75" customHeight="1">
      <c r="A15" s="27" t="s">
        <v>31</v>
      </c>
      <c r="B15" s="25" t="s">
        <v>32</v>
      </c>
      <c r="C15" s="23">
        <v>9481</v>
      </c>
      <c r="D15" s="23">
        <v>3112.1</v>
      </c>
      <c r="E15" s="21">
        <f t="shared" si="0"/>
        <v>32.82459656154414</v>
      </c>
    </row>
    <row r="16" spans="1:5" ht="15.75" customHeight="1">
      <c r="A16" s="28" t="s">
        <v>33</v>
      </c>
      <c r="B16" s="19" t="s">
        <v>34</v>
      </c>
      <c r="C16" s="21">
        <f>C17+C18</f>
        <v>24351</v>
      </c>
      <c r="D16" s="21">
        <f>D17+D18</f>
        <v>5746</v>
      </c>
      <c r="E16" s="21">
        <f t="shared" si="0"/>
        <v>23.59656687610365</v>
      </c>
    </row>
    <row r="17" spans="1:5" ht="15">
      <c r="A17" s="24" t="s">
        <v>35</v>
      </c>
      <c r="B17" s="25" t="s">
        <v>36</v>
      </c>
      <c r="C17" s="23">
        <v>9440</v>
      </c>
      <c r="D17" s="23">
        <v>1194.1</v>
      </c>
      <c r="E17" s="21">
        <f t="shared" si="0"/>
        <v>12.64936440677966</v>
      </c>
    </row>
    <row r="18" spans="1:5" ht="15">
      <c r="A18" s="29" t="s">
        <v>37</v>
      </c>
      <c r="B18" s="25" t="s">
        <v>38</v>
      </c>
      <c r="C18" s="23">
        <v>14911</v>
      </c>
      <c r="D18" s="23">
        <v>4551.9</v>
      </c>
      <c r="E18" s="21">
        <f t="shared" si="0"/>
        <v>30.52712762390182</v>
      </c>
    </row>
    <row r="19" spans="1:5" ht="14.25" customHeight="1" hidden="1">
      <c r="A19" s="26" t="s">
        <v>39</v>
      </c>
      <c r="B19" s="19" t="s">
        <v>40</v>
      </c>
      <c r="C19" s="20">
        <v>9756</v>
      </c>
      <c r="D19" s="20">
        <v>5707.6</v>
      </c>
      <c r="E19" s="21">
        <f t="shared" si="0"/>
        <v>58.50348503485036</v>
      </c>
    </row>
    <row r="20" spans="1:5" ht="25.5" customHeight="1" hidden="1">
      <c r="A20" s="30" t="s">
        <v>41</v>
      </c>
      <c r="B20" s="19" t="s">
        <v>42</v>
      </c>
      <c r="C20" s="20">
        <v>0</v>
      </c>
      <c r="D20" s="21">
        <v>0</v>
      </c>
      <c r="E20" s="21">
        <v>0</v>
      </c>
    </row>
    <row r="21" spans="1:5" ht="38.25" customHeight="1" hidden="1">
      <c r="A21" s="30" t="s">
        <v>43</v>
      </c>
      <c r="B21" s="19" t="s">
        <v>44</v>
      </c>
      <c r="C21" s="20">
        <v>11435</v>
      </c>
      <c r="D21" s="21">
        <v>5300.1</v>
      </c>
      <c r="E21" s="21">
        <f>D21/C21*100</f>
        <v>46.34980323567993</v>
      </c>
    </row>
    <row r="22" spans="1:5" ht="25.5" customHeight="1" hidden="1">
      <c r="A22" s="31" t="s">
        <v>45</v>
      </c>
      <c r="B22" s="19" t="s">
        <v>46</v>
      </c>
      <c r="C22" s="20">
        <v>1738</v>
      </c>
      <c r="D22" s="21">
        <v>1483.5</v>
      </c>
      <c r="E22" s="21">
        <f>D22/C22*100</f>
        <v>85.35673187571922</v>
      </c>
    </row>
    <row r="23" spans="1:5" ht="37.5" customHeight="1" hidden="1">
      <c r="A23" s="32" t="s">
        <v>47</v>
      </c>
      <c r="B23" s="19" t="s">
        <v>48</v>
      </c>
      <c r="C23" s="20">
        <v>2820.7</v>
      </c>
      <c r="D23" s="21">
        <v>1801</v>
      </c>
      <c r="E23" s="21">
        <f>D23/C23*100</f>
        <v>63.84939908533344</v>
      </c>
    </row>
    <row r="24" spans="1:5" ht="36" customHeight="1" hidden="1">
      <c r="A24" s="32" t="s">
        <v>49</v>
      </c>
      <c r="B24" s="19" t="s">
        <v>50</v>
      </c>
      <c r="C24" s="20">
        <v>3177</v>
      </c>
      <c r="D24" s="21">
        <v>881.3</v>
      </c>
      <c r="E24" s="21">
        <f>D24/C24*100</f>
        <v>27.74000629524709</v>
      </c>
    </row>
    <row r="25" spans="1:5" ht="22.5" customHeight="1" hidden="1">
      <c r="A25" s="32" t="s">
        <v>51</v>
      </c>
      <c r="B25" s="19" t="s">
        <v>52</v>
      </c>
      <c r="C25" s="20">
        <v>0</v>
      </c>
      <c r="D25" s="21">
        <v>0</v>
      </c>
      <c r="E25" s="21">
        <v>0</v>
      </c>
    </row>
    <row r="26" spans="1:5" ht="30" customHeight="1" hidden="1">
      <c r="A26" s="32" t="s">
        <v>53</v>
      </c>
      <c r="B26" s="19" t="s">
        <v>54</v>
      </c>
      <c r="C26" s="20">
        <v>3069</v>
      </c>
      <c r="D26" s="21">
        <v>1424.3</v>
      </c>
      <c r="E26" s="21">
        <f>D26/C26*100</f>
        <v>46.40925382860866</v>
      </c>
    </row>
    <row r="27" spans="1:5" ht="15" customHeight="1" hidden="1">
      <c r="A27" s="32" t="s">
        <v>55</v>
      </c>
      <c r="B27" s="19" t="s">
        <v>56</v>
      </c>
      <c r="C27" s="20">
        <v>25</v>
      </c>
      <c r="D27" s="21">
        <v>64.5</v>
      </c>
      <c r="E27" s="21">
        <f>D27/C27*100</f>
        <v>258</v>
      </c>
    </row>
    <row r="28" spans="1:5" ht="15">
      <c r="A28" s="32" t="s">
        <v>57</v>
      </c>
      <c r="B28" s="19" t="s">
        <v>58</v>
      </c>
      <c r="C28" s="20">
        <v>1817754.7</v>
      </c>
      <c r="D28" s="21">
        <v>975062.8</v>
      </c>
      <c r="E28" s="21">
        <f>D28/C28*100</f>
        <v>53.64105508845611</v>
      </c>
    </row>
    <row r="29" spans="1:9" ht="15" customHeight="1">
      <c r="A29" s="33" t="s">
        <v>59</v>
      </c>
      <c r="B29" s="34"/>
      <c r="C29" s="35">
        <f>C6+C28</f>
        <v>2570763.4</v>
      </c>
      <c r="D29" s="35">
        <f>D6+D28</f>
        <v>1312149.7</v>
      </c>
      <c r="E29" s="35">
        <f>D29/C29*100</f>
        <v>51.04124712527026</v>
      </c>
      <c r="G29" s="7"/>
      <c r="H29" s="7"/>
      <c r="I29" s="8"/>
    </row>
    <row r="30" spans="1:9" ht="15" customHeight="1">
      <c r="A30" s="36" t="s">
        <v>60</v>
      </c>
      <c r="B30" s="37"/>
      <c r="C30" s="37"/>
      <c r="D30" s="37"/>
      <c r="E30" s="38"/>
      <c r="F30" s="9"/>
      <c r="G30" s="7"/>
      <c r="H30" s="7"/>
      <c r="I30" s="8"/>
    </row>
    <row r="31" spans="1:18" s="12" customFormat="1" ht="39.75" customHeight="1">
      <c r="A31" s="39" t="s">
        <v>61</v>
      </c>
      <c r="B31" s="39" t="s">
        <v>62</v>
      </c>
      <c r="C31" s="39" t="s">
        <v>63</v>
      </c>
      <c r="D31" s="39" t="s">
        <v>10</v>
      </c>
      <c r="E31" s="39" t="s">
        <v>64</v>
      </c>
      <c r="F31" s="10"/>
      <c r="G31" s="11"/>
      <c r="H31" s="56" t="s">
        <v>95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7" ht="15">
      <c r="A32" s="40" t="s">
        <v>65</v>
      </c>
      <c r="B32" s="41" t="s">
        <v>66</v>
      </c>
      <c r="C32" s="42">
        <v>149683.95829</v>
      </c>
      <c r="D32" s="42">
        <v>66096.42</v>
      </c>
      <c r="E32" s="43">
        <f>D32/C32*100</f>
        <v>44.15731702654721</v>
      </c>
      <c r="F32" s="9"/>
      <c r="G32" s="9"/>
    </row>
    <row r="33" spans="1:7" ht="15">
      <c r="A33" s="40" t="s">
        <v>67</v>
      </c>
      <c r="B33" s="41" t="s">
        <v>68</v>
      </c>
      <c r="C33" s="42">
        <v>3330.8</v>
      </c>
      <c r="D33" s="42">
        <v>1175.59</v>
      </c>
      <c r="E33" s="43">
        <f aca="true" t="shared" si="1" ref="E33:E46">D33/C33*100</f>
        <v>35.294523838116966</v>
      </c>
      <c r="F33" s="9"/>
      <c r="G33" s="9"/>
    </row>
    <row r="34" spans="1:7" ht="25.5">
      <c r="A34" s="40" t="s">
        <v>69</v>
      </c>
      <c r="B34" s="41" t="s">
        <v>70</v>
      </c>
      <c r="C34" s="42">
        <v>25306.66</v>
      </c>
      <c r="D34" s="42">
        <v>9702.5</v>
      </c>
      <c r="E34" s="43">
        <f t="shared" si="1"/>
        <v>38.33970978390669</v>
      </c>
      <c r="F34" s="9"/>
      <c r="G34" s="9"/>
    </row>
    <row r="35" spans="1:7" ht="15">
      <c r="A35" s="40" t="s">
        <v>71</v>
      </c>
      <c r="B35" s="41" t="s">
        <v>72</v>
      </c>
      <c r="C35" s="42">
        <v>130885.787</v>
      </c>
      <c r="D35" s="42">
        <v>50155.5</v>
      </c>
      <c r="E35" s="43">
        <f t="shared" si="1"/>
        <v>38.320050747756135</v>
      </c>
      <c r="F35" s="9"/>
      <c r="G35" s="9"/>
    </row>
    <row r="36" spans="1:7" ht="15">
      <c r="A36" s="40" t="s">
        <v>73</v>
      </c>
      <c r="B36" s="41" t="s">
        <v>74</v>
      </c>
      <c r="C36" s="42">
        <v>245877.05831</v>
      </c>
      <c r="D36" s="42">
        <v>103428.13</v>
      </c>
      <c r="E36" s="43">
        <f t="shared" si="1"/>
        <v>42.064977802686485</v>
      </c>
      <c r="F36" s="9"/>
      <c r="G36" s="9"/>
    </row>
    <row r="37" spans="1:7" ht="15">
      <c r="A37" s="40" t="s">
        <v>75</v>
      </c>
      <c r="B37" s="41" t="s">
        <v>76</v>
      </c>
      <c r="C37" s="42">
        <v>7238.1</v>
      </c>
      <c r="D37" s="42">
        <v>1022.3</v>
      </c>
      <c r="E37" s="43">
        <f t="shared" si="1"/>
        <v>14.123872286926126</v>
      </c>
      <c r="F37" s="9"/>
      <c r="G37" s="9"/>
    </row>
    <row r="38" spans="1:7" ht="15">
      <c r="A38" s="40" t="s">
        <v>77</v>
      </c>
      <c r="B38" s="41" t="s">
        <v>78</v>
      </c>
      <c r="C38" s="42">
        <v>1448811.6028</v>
      </c>
      <c r="D38" s="42">
        <v>696558.3</v>
      </c>
      <c r="E38" s="43">
        <f t="shared" si="1"/>
        <v>48.077907345152305</v>
      </c>
      <c r="F38" s="9"/>
      <c r="G38" s="9"/>
    </row>
    <row r="39" spans="1:7" ht="15">
      <c r="A39" s="40" t="s">
        <v>79</v>
      </c>
      <c r="B39" s="41" t="s">
        <v>80</v>
      </c>
      <c r="C39" s="42">
        <v>225613.3</v>
      </c>
      <c r="D39" s="42">
        <v>123895.7</v>
      </c>
      <c r="E39" s="43">
        <f t="shared" si="1"/>
        <v>54.91506928004688</v>
      </c>
      <c r="F39" s="9"/>
      <c r="G39" s="9"/>
    </row>
    <row r="40" spans="1:7" ht="15">
      <c r="A40" s="40" t="s">
        <v>81</v>
      </c>
      <c r="B40" s="41" t="s">
        <v>82</v>
      </c>
      <c r="C40" s="44">
        <v>0</v>
      </c>
      <c r="D40" s="44">
        <v>0</v>
      </c>
      <c r="E40" s="43">
        <v>0</v>
      </c>
      <c r="F40" s="9"/>
      <c r="G40" s="9"/>
    </row>
    <row r="41" spans="1:7" ht="15">
      <c r="A41" s="40" t="s">
        <v>83</v>
      </c>
      <c r="B41" s="41" t="s">
        <v>84</v>
      </c>
      <c r="C41" s="42">
        <v>305515.22</v>
      </c>
      <c r="D41" s="42">
        <v>165145.5</v>
      </c>
      <c r="E41" s="43">
        <f>D41/C41*100</f>
        <v>54.05475380244559</v>
      </c>
      <c r="F41" s="9"/>
      <c r="G41" s="9"/>
    </row>
    <row r="42" spans="1:7" ht="15">
      <c r="A42" s="40" t="s">
        <v>85</v>
      </c>
      <c r="B42" s="41" t="s">
        <v>86</v>
      </c>
      <c r="C42" s="42">
        <v>62584.5</v>
      </c>
      <c r="D42" s="42">
        <v>33094.9</v>
      </c>
      <c r="E42" s="43">
        <f>D42/C42*100</f>
        <v>52.88034577251556</v>
      </c>
      <c r="F42" s="9"/>
      <c r="G42" s="9"/>
    </row>
    <row r="43" spans="1:7" ht="15">
      <c r="A43" s="40" t="s">
        <v>87</v>
      </c>
      <c r="B43" s="41" t="s">
        <v>88</v>
      </c>
      <c r="C43" s="42">
        <v>3595</v>
      </c>
      <c r="D43" s="42">
        <v>1797.5</v>
      </c>
      <c r="E43" s="43">
        <f>D43/C43*100</f>
        <v>50</v>
      </c>
      <c r="F43" s="9"/>
      <c r="G43" s="9"/>
    </row>
    <row r="44" spans="1:7" ht="25.5">
      <c r="A44" s="40" t="s">
        <v>89</v>
      </c>
      <c r="B44" s="41" t="s">
        <v>90</v>
      </c>
      <c r="C44" s="42">
        <v>1.3</v>
      </c>
      <c r="D44" s="42">
        <v>0.57187</v>
      </c>
      <c r="E44" s="43">
        <f>D44/C44*100</f>
        <v>43.989999999999995</v>
      </c>
      <c r="F44" s="9"/>
      <c r="G44" s="9"/>
    </row>
    <row r="45" spans="1:7" ht="25.5">
      <c r="A45" s="40" t="s">
        <v>91</v>
      </c>
      <c r="B45" s="41" t="s">
        <v>92</v>
      </c>
      <c r="C45" s="45">
        <v>0</v>
      </c>
      <c r="D45" s="45">
        <v>0</v>
      </c>
      <c r="E45" s="43">
        <v>0</v>
      </c>
      <c r="F45" s="9"/>
      <c r="G45" s="9"/>
    </row>
    <row r="46" spans="1:7" ht="18" customHeight="1">
      <c r="A46" s="46" t="s">
        <v>93</v>
      </c>
      <c r="B46" s="47"/>
      <c r="C46" s="48">
        <f>SUM(C32:C45)</f>
        <v>2608443.2863999996</v>
      </c>
      <c r="D46" s="48">
        <f>SUM(D32:D45)</f>
        <v>1252072.91187</v>
      </c>
      <c r="E46" s="48">
        <f t="shared" si="1"/>
        <v>48.00077189326312</v>
      </c>
      <c r="F46" s="9"/>
      <c r="G46" s="9"/>
    </row>
    <row r="47" spans="1:7" ht="14.25">
      <c r="A47" s="9"/>
      <c r="B47" s="9"/>
      <c r="C47" s="9"/>
      <c r="D47" s="9"/>
      <c r="E47" s="9"/>
      <c r="F47" s="9"/>
      <c r="G47" s="9"/>
    </row>
  </sheetData>
  <sheetProtection/>
  <mergeCells count="4">
    <mergeCell ref="A1:E1"/>
    <mergeCell ref="A2:E2"/>
    <mergeCell ref="H2:R2"/>
    <mergeCell ref="H31:R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17"/>
  <sheetViews>
    <sheetView zoomScalePageLayoutView="0" workbookViewId="0" topLeftCell="A1">
      <selection activeCell="G26" sqref="G26"/>
    </sheetView>
  </sheetViews>
  <sheetFormatPr defaultColWidth="9.140625" defaultRowHeight="15"/>
  <cols>
    <col min="2" max="2" width="36.00390625" style="0" customWidth="1"/>
    <col min="3" max="3" width="18.57421875" style="0" hidden="1" customWidth="1"/>
    <col min="4" max="4" width="23.00390625" style="0" customWidth="1"/>
    <col min="5" max="5" width="19.28125" style="0" customWidth="1"/>
    <col min="10" max="10" width="24.57421875" style="0" customWidth="1"/>
    <col min="11" max="11" width="25.7109375" style="0" customWidth="1"/>
  </cols>
  <sheetData>
    <row r="3" spans="2:5" ht="50.25" customHeight="1">
      <c r="B3" s="57" t="s">
        <v>98</v>
      </c>
      <c r="C3" s="57"/>
      <c r="D3" s="57"/>
      <c r="E3" s="57"/>
    </row>
    <row r="5" spans="2:5" ht="72">
      <c r="B5" s="1" t="s">
        <v>0</v>
      </c>
      <c r="C5" s="2" t="s">
        <v>4</v>
      </c>
      <c r="D5" s="4" t="s">
        <v>5</v>
      </c>
      <c r="E5" s="4" t="s">
        <v>96</v>
      </c>
    </row>
    <row r="6" spans="2:5" ht="18">
      <c r="B6" s="1" t="s">
        <v>1</v>
      </c>
      <c r="C6" s="3">
        <v>2276574.8</v>
      </c>
      <c r="D6" s="5">
        <v>2570763.4</v>
      </c>
      <c r="E6" s="5">
        <v>1312149.7</v>
      </c>
    </row>
    <row r="7" spans="2:11" ht="18">
      <c r="B7" s="1" t="s">
        <v>2</v>
      </c>
      <c r="C7" s="3">
        <v>2365478.6</v>
      </c>
      <c r="D7" s="5">
        <v>2608443.3</v>
      </c>
      <c r="E7" s="5">
        <v>1252072.9</v>
      </c>
      <c r="J7" s="58" t="s">
        <v>99</v>
      </c>
      <c r="K7" s="58"/>
    </row>
    <row r="8" spans="2:11" ht="18">
      <c r="B8" s="1" t="s">
        <v>3</v>
      </c>
      <c r="C8" s="3">
        <f>C6-C7</f>
        <v>-88903.80000000028</v>
      </c>
      <c r="D8" s="5">
        <f>D6-D7</f>
        <v>-37679.89999999991</v>
      </c>
      <c r="E8" s="5">
        <f>E6-E7</f>
        <v>60076.80000000005</v>
      </c>
      <c r="J8" s="5">
        <v>2467638330.57</v>
      </c>
      <c r="K8" s="5">
        <v>586109893.25</v>
      </c>
    </row>
    <row r="9" spans="10:11" ht="18">
      <c r="J9" s="5"/>
      <c r="K9" s="5"/>
    </row>
    <row r="10" spans="10:11" ht="18">
      <c r="J10" s="5">
        <v>2588565350.44</v>
      </c>
      <c r="K10" s="5">
        <v>553503424.93</v>
      </c>
    </row>
    <row r="14" spans="10:11" ht="15">
      <c r="J14" s="58" t="s">
        <v>100</v>
      </c>
      <c r="K14" s="58"/>
    </row>
    <row r="15" spans="10:11" ht="18">
      <c r="J15" s="5">
        <v>2570763.4</v>
      </c>
      <c r="K15" s="5">
        <v>1312149.7</v>
      </c>
    </row>
    <row r="16" spans="10:11" ht="18">
      <c r="J16" s="5"/>
      <c r="K16" s="5"/>
    </row>
    <row r="17" spans="10:11" ht="18">
      <c r="J17" s="5">
        <v>2608443.2863999996</v>
      </c>
      <c r="K17" s="5">
        <v>1252072.91187</v>
      </c>
    </row>
  </sheetData>
  <sheetProtection/>
  <mergeCells count="3">
    <mergeCell ref="B3:E3"/>
    <mergeCell ref="J7:K7"/>
    <mergeCell ref="J14:K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31.8515625" style="6" customWidth="1"/>
    <col min="2" max="2" width="42.140625" style="6" customWidth="1"/>
    <col min="3" max="3" width="15.8515625" style="6" customWidth="1"/>
    <col min="4" max="4" width="14.140625" style="6" customWidth="1"/>
    <col min="5" max="5" width="13.140625" style="6" customWidth="1"/>
    <col min="6" max="9" width="9.140625" style="6" customWidth="1"/>
    <col min="10" max="10" width="22.421875" style="6" customWidth="1"/>
    <col min="11" max="11" width="21.7109375" style="6" customWidth="1"/>
    <col min="12" max="12" width="12.00390625" style="6" customWidth="1"/>
    <col min="13" max="13" width="14.421875" style="6" customWidth="1"/>
    <col min="14" max="14" width="17.28125" style="6" customWidth="1"/>
    <col min="15" max="15" width="23.57421875" style="6" customWidth="1"/>
    <col min="16" max="16" width="22.28125" style="6" customWidth="1"/>
    <col min="17" max="16384" width="9.140625" style="6" customWidth="1"/>
  </cols>
  <sheetData>
    <row r="1" spans="1:5" ht="27" customHeight="1">
      <c r="A1" s="53" t="s">
        <v>6</v>
      </c>
      <c r="B1" s="53"/>
      <c r="C1" s="53"/>
      <c r="D1" s="53"/>
      <c r="E1" s="53"/>
    </row>
    <row r="2" spans="1:18" ht="23.25" customHeight="1">
      <c r="A2" s="54" t="s">
        <v>97</v>
      </c>
      <c r="B2" s="54"/>
      <c r="C2" s="54"/>
      <c r="D2" s="54"/>
      <c r="E2" s="54"/>
      <c r="H2" s="55" t="s">
        <v>94</v>
      </c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5" ht="15">
      <c r="A3"/>
      <c r="B3"/>
      <c r="C3" t="s">
        <v>101</v>
      </c>
      <c r="D3" t="s">
        <v>102</v>
      </c>
      <c r="E3"/>
    </row>
    <row r="4" spans="1:5" ht="63" customHeight="1">
      <c r="A4" s="13" t="s">
        <v>7</v>
      </c>
      <c r="B4" s="14" t="s">
        <v>8</v>
      </c>
      <c r="C4" s="14" t="s">
        <v>9</v>
      </c>
      <c r="D4" s="14" t="s">
        <v>10</v>
      </c>
      <c r="E4" s="14" t="s">
        <v>11</v>
      </c>
    </row>
    <row r="5" spans="1:5" ht="25.5" customHeight="1">
      <c r="A5" s="18" t="s">
        <v>13</v>
      </c>
      <c r="B5" s="19" t="s">
        <v>14</v>
      </c>
      <c r="C5" s="49">
        <f>C6+C8+C10+C15+C18+C19+C20+C21+C22+C23+C24+C25+C26</f>
        <v>753008.7</v>
      </c>
      <c r="D5" s="49">
        <f>D6+D8+D10+D15+D18+D19+D20+D21+D22+D23+D24+D25+D26</f>
        <v>337086.8999999999</v>
      </c>
      <c r="E5" s="21">
        <f aca="true" t="shared" si="0" ref="E5:E18">D5/C5*100</f>
        <v>44.76533936460494</v>
      </c>
    </row>
    <row r="6" spans="1:5" ht="15">
      <c r="A6" s="22" t="s">
        <v>15</v>
      </c>
      <c r="B6" s="19" t="s">
        <v>16</v>
      </c>
      <c r="C6" s="50">
        <f>C7</f>
        <v>574590</v>
      </c>
      <c r="D6" s="50">
        <f>D7</f>
        <v>247270.7</v>
      </c>
      <c r="E6" s="21">
        <f t="shared" si="0"/>
        <v>43.034285316486546</v>
      </c>
    </row>
    <row r="7" spans="1:5" ht="18" customHeight="1">
      <c r="A7" s="24" t="s">
        <v>17</v>
      </c>
      <c r="B7" s="25" t="s">
        <v>18</v>
      </c>
      <c r="C7" s="50">
        <v>574590</v>
      </c>
      <c r="D7" s="50">
        <v>247270.7</v>
      </c>
      <c r="E7" s="21">
        <f t="shared" si="0"/>
        <v>43.034285316486546</v>
      </c>
    </row>
    <row r="8" spans="1:5" ht="39.75" customHeight="1">
      <c r="A8" s="26" t="s">
        <v>19</v>
      </c>
      <c r="B8" s="19" t="s">
        <v>20</v>
      </c>
      <c r="C8" s="50">
        <f>C9</f>
        <v>58056</v>
      </c>
      <c r="D8" s="50">
        <f>D9</f>
        <v>31740.3</v>
      </c>
      <c r="E8" s="21">
        <f t="shared" si="0"/>
        <v>54.6718685407193</v>
      </c>
    </row>
    <row r="9" spans="1:5" ht="38.25" customHeight="1">
      <c r="A9" s="26" t="s">
        <v>21</v>
      </c>
      <c r="B9" s="25" t="s">
        <v>22</v>
      </c>
      <c r="C9" s="50">
        <v>58056</v>
      </c>
      <c r="D9" s="50">
        <v>31740.3</v>
      </c>
      <c r="E9" s="21">
        <f t="shared" si="0"/>
        <v>54.6718685407193</v>
      </c>
    </row>
    <row r="10" spans="1:5" ht="18" customHeight="1">
      <c r="A10" s="26" t="s">
        <v>23</v>
      </c>
      <c r="B10" s="19" t="s">
        <v>24</v>
      </c>
      <c r="C10" s="51">
        <f>C11+C12+C13+C14</f>
        <v>63991</v>
      </c>
      <c r="D10" s="51">
        <f>D11+D12+D13+D14</f>
        <v>35667.600000000006</v>
      </c>
      <c r="E10" s="21">
        <f t="shared" si="0"/>
        <v>55.738463221390525</v>
      </c>
    </row>
    <row r="11" spans="1:5" ht="31.5" customHeight="1">
      <c r="A11" s="24" t="s">
        <v>25</v>
      </c>
      <c r="B11" s="25" t="s">
        <v>26</v>
      </c>
      <c r="C11" s="50">
        <v>54093</v>
      </c>
      <c r="D11" s="51">
        <v>32128.2</v>
      </c>
      <c r="E11" s="21">
        <f t="shared" si="0"/>
        <v>59.39437635183851</v>
      </c>
    </row>
    <row r="12" spans="1:5" ht="37.5" customHeight="1">
      <c r="A12" s="24" t="s">
        <v>27</v>
      </c>
      <c r="B12" s="25" t="s">
        <v>28</v>
      </c>
      <c r="C12" s="50">
        <v>0</v>
      </c>
      <c r="D12" s="50">
        <v>60.4</v>
      </c>
      <c r="E12" s="21">
        <v>0</v>
      </c>
    </row>
    <row r="13" spans="1:5" ht="24.75" customHeight="1">
      <c r="A13" s="27" t="s">
        <v>29</v>
      </c>
      <c r="B13" s="25" t="s">
        <v>30</v>
      </c>
      <c r="C13" s="50">
        <v>417</v>
      </c>
      <c r="D13" s="50">
        <v>366.9</v>
      </c>
      <c r="E13" s="21">
        <f t="shared" si="0"/>
        <v>87.98561151079136</v>
      </c>
    </row>
    <row r="14" spans="1:5" ht="24.75" customHeight="1">
      <c r="A14" s="27" t="s">
        <v>31</v>
      </c>
      <c r="B14" s="25" t="s">
        <v>32</v>
      </c>
      <c r="C14" s="50">
        <v>9481</v>
      </c>
      <c r="D14" s="50">
        <v>3112.1</v>
      </c>
      <c r="E14" s="21">
        <f t="shared" si="0"/>
        <v>32.82459656154414</v>
      </c>
    </row>
    <row r="15" spans="1:5" ht="15.75" customHeight="1">
      <c r="A15" s="28" t="s">
        <v>33</v>
      </c>
      <c r="B15" s="19" t="s">
        <v>34</v>
      </c>
      <c r="C15" s="51">
        <f>C16+C17</f>
        <v>24351</v>
      </c>
      <c r="D15" s="51">
        <f>D16+D17</f>
        <v>5746</v>
      </c>
      <c r="E15" s="21">
        <f t="shared" si="0"/>
        <v>23.59656687610365</v>
      </c>
    </row>
    <row r="16" spans="1:5" ht="15">
      <c r="A16" s="24" t="s">
        <v>35</v>
      </c>
      <c r="B16" s="25" t="s">
        <v>36</v>
      </c>
      <c r="C16" s="50">
        <v>9440</v>
      </c>
      <c r="D16" s="50">
        <v>1194.1</v>
      </c>
      <c r="E16" s="21">
        <f t="shared" si="0"/>
        <v>12.64936440677966</v>
      </c>
    </row>
    <row r="17" spans="1:5" ht="15">
      <c r="A17" s="29" t="s">
        <v>37</v>
      </c>
      <c r="B17" s="25" t="s">
        <v>38</v>
      </c>
      <c r="C17" s="50">
        <v>14911</v>
      </c>
      <c r="D17" s="50">
        <v>4551.9</v>
      </c>
      <c r="E17" s="21">
        <f t="shared" si="0"/>
        <v>30.52712762390182</v>
      </c>
    </row>
    <row r="18" spans="1:5" ht="14.25" customHeight="1">
      <c r="A18" s="26" t="s">
        <v>39</v>
      </c>
      <c r="B18" s="19" t="s">
        <v>40</v>
      </c>
      <c r="C18" s="49">
        <v>9756</v>
      </c>
      <c r="D18" s="49">
        <v>5707.6</v>
      </c>
      <c r="E18" s="21">
        <f t="shared" si="0"/>
        <v>58.50348503485036</v>
      </c>
    </row>
    <row r="19" spans="1:5" ht="25.5" customHeight="1">
      <c r="A19" s="30" t="s">
        <v>41</v>
      </c>
      <c r="B19" s="19" t="s">
        <v>42</v>
      </c>
      <c r="C19" s="49">
        <v>0</v>
      </c>
      <c r="D19" s="51">
        <v>0</v>
      </c>
      <c r="E19" s="21">
        <v>0</v>
      </c>
    </row>
    <row r="20" spans="1:5" ht="38.25" customHeight="1">
      <c r="A20" s="30" t="s">
        <v>43</v>
      </c>
      <c r="B20" s="19" t="s">
        <v>44</v>
      </c>
      <c r="C20" s="49">
        <v>11435</v>
      </c>
      <c r="D20" s="51">
        <v>5300.1</v>
      </c>
      <c r="E20" s="21">
        <f>D20/C20*100</f>
        <v>46.34980323567993</v>
      </c>
    </row>
    <row r="21" spans="1:5" ht="25.5" customHeight="1">
      <c r="A21" s="31" t="s">
        <v>45</v>
      </c>
      <c r="B21" s="19" t="s">
        <v>46</v>
      </c>
      <c r="C21" s="49">
        <v>1738</v>
      </c>
      <c r="D21" s="51">
        <v>1483.5</v>
      </c>
      <c r="E21" s="21">
        <f>D21/C21*100</f>
        <v>85.35673187571922</v>
      </c>
    </row>
    <row r="22" spans="1:5" ht="37.5" customHeight="1">
      <c r="A22" s="32" t="s">
        <v>47</v>
      </c>
      <c r="B22" s="19" t="s">
        <v>48</v>
      </c>
      <c r="C22" s="49">
        <v>2820.7</v>
      </c>
      <c r="D22" s="51">
        <v>1801</v>
      </c>
      <c r="E22" s="21">
        <f>D22/C22*100</f>
        <v>63.84939908533344</v>
      </c>
    </row>
    <row r="23" spans="1:5" ht="36" customHeight="1">
      <c r="A23" s="32" t="s">
        <v>49</v>
      </c>
      <c r="B23" s="19" t="s">
        <v>50</v>
      </c>
      <c r="C23" s="49">
        <v>3177</v>
      </c>
      <c r="D23" s="51">
        <v>881.3</v>
      </c>
      <c r="E23" s="21">
        <f>D23/C23*100</f>
        <v>27.74000629524709</v>
      </c>
    </row>
    <row r="24" spans="1:5" ht="22.5" customHeight="1">
      <c r="A24" s="32" t="s">
        <v>51</v>
      </c>
      <c r="B24" s="19" t="s">
        <v>52</v>
      </c>
      <c r="C24" s="49">
        <v>0</v>
      </c>
      <c r="D24" s="51">
        <v>0</v>
      </c>
      <c r="E24" s="21">
        <v>0</v>
      </c>
    </row>
    <row r="25" spans="1:5" ht="30" customHeight="1">
      <c r="A25" s="32" t="s">
        <v>53</v>
      </c>
      <c r="B25" s="19" t="s">
        <v>54</v>
      </c>
      <c r="C25" s="49">
        <v>3069</v>
      </c>
      <c r="D25" s="51">
        <v>1424.3</v>
      </c>
      <c r="E25" s="21">
        <f>D25/C25*100</f>
        <v>46.40925382860866</v>
      </c>
    </row>
    <row r="26" spans="1:5" ht="15" customHeight="1">
      <c r="A26" s="32" t="s">
        <v>55</v>
      </c>
      <c r="B26" s="19" t="s">
        <v>56</v>
      </c>
      <c r="C26" s="49">
        <v>25</v>
      </c>
      <c r="D26" s="51">
        <v>64.5</v>
      </c>
      <c r="E26" s="21">
        <f>D26/C26*100</f>
        <v>258</v>
      </c>
    </row>
    <row r="27" spans="1:5" ht="15">
      <c r="A27" s="32" t="s">
        <v>57</v>
      </c>
      <c r="B27" s="19" t="s">
        <v>58</v>
      </c>
      <c r="C27" s="49">
        <v>1817754.7</v>
      </c>
      <c r="D27" s="51">
        <v>975062.8</v>
      </c>
      <c r="E27" s="21">
        <f>D27/C27*100</f>
        <v>53.64105508845611</v>
      </c>
    </row>
    <row r="28" spans="1:9" ht="15" customHeight="1">
      <c r="A28" s="33" t="s">
        <v>59</v>
      </c>
      <c r="B28" s="34"/>
      <c r="C28" s="52">
        <f>C5+C27</f>
        <v>2570763.4</v>
      </c>
      <c r="D28" s="52">
        <f>D5+D27</f>
        <v>1312149.7</v>
      </c>
      <c r="E28" s="35">
        <f>D28/C28*100</f>
        <v>51.04124712527026</v>
      </c>
      <c r="G28" s="7"/>
      <c r="H28" s="7"/>
      <c r="I28" s="8"/>
    </row>
    <row r="29" spans="1:9" ht="15" customHeight="1">
      <c r="A29" s="36" t="s">
        <v>60</v>
      </c>
      <c r="B29" s="37"/>
      <c r="C29" s="37"/>
      <c r="D29" s="37"/>
      <c r="E29" s="38"/>
      <c r="F29" s="9"/>
      <c r="G29" s="7"/>
      <c r="H29" s="7"/>
      <c r="I29" s="8"/>
    </row>
    <row r="30" spans="1:18" s="12" customFormat="1" ht="39.75" customHeight="1">
      <c r="A30" s="39" t="s">
        <v>61</v>
      </c>
      <c r="B30" s="39" t="s">
        <v>62</v>
      </c>
      <c r="C30" s="39" t="s">
        <v>63</v>
      </c>
      <c r="D30" s="39" t="s">
        <v>10</v>
      </c>
      <c r="E30" s="39" t="s">
        <v>64</v>
      </c>
      <c r="F30" s="10"/>
      <c r="G30" s="11"/>
      <c r="H30" s="56" t="s">
        <v>95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</row>
    <row r="31" spans="1:7" ht="15">
      <c r="A31" s="40" t="s">
        <v>65</v>
      </c>
      <c r="B31" s="41" t="s">
        <v>66</v>
      </c>
      <c r="C31" s="42">
        <v>149683.95829</v>
      </c>
      <c r="D31" s="42">
        <v>66096.42</v>
      </c>
      <c r="E31" s="43">
        <f>D31/C31*100</f>
        <v>44.15731702654721</v>
      </c>
      <c r="F31" s="9"/>
      <c r="G31" s="9"/>
    </row>
    <row r="32" spans="1:7" ht="15">
      <c r="A32" s="40" t="s">
        <v>67</v>
      </c>
      <c r="B32" s="41" t="s">
        <v>68</v>
      </c>
      <c r="C32" s="42">
        <v>3330.8</v>
      </c>
      <c r="D32" s="42">
        <v>1175.59</v>
      </c>
      <c r="E32" s="43">
        <f aca="true" t="shared" si="1" ref="E32:E45">D32/C32*100</f>
        <v>35.294523838116966</v>
      </c>
      <c r="F32" s="9"/>
      <c r="G32" s="9"/>
    </row>
    <row r="33" spans="1:7" ht="25.5">
      <c r="A33" s="40" t="s">
        <v>69</v>
      </c>
      <c r="B33" s="41" t="s">
        <v>70</v>
      </c>
      <c r="C33" s="42">
        <v>25306.66</v>
      </c>
      <c r="D33" s="42">
        <v>9702.5</v>
      </c>
      <c r="E33" s="43">
        <f t="shared" si="1"/>
        <v>38.33970978390669</v>
      </c>
      <c r="F33" s="9"/>
      <c r="G33" s="9"/>
    </row>
    <row r="34" spans="1:7" ht="15">
      <c r="A34" s="40" t="s">
        <v>71</v>
      </c>
      <c r="B34" s="41" t="s">
        <v>72</v>
      </c>
      <c r="C34" s="42">
        <v>130885.787</v>
      </c>
      <c r="D34" s="42">
        <v>50155.5</v>
      </c>
      <c r="E34" s="43">
        <f t="shared" si="1"/>
        <v>38.320050747756135</v>
      </c>
      <c r="F34" s="9"/>
      <c r="G34" s="9"/>
    </row>
    <row r="35" spans="1:7" ht="15">
      <c r="A35" s="40" t="s">
        <v>73</v>
      </c>
      <c r="B35" s="41" t="s">
        <v>74</v>
      </c>
      <c r="C35" s="42">
        <v>245877.05831</v>
      </c>
      <c r="D35" s="42">
        <v>103428.13</v>
      </c>
      <c r="E35" s="43">
        <f t="shared" si="1"/>
        <v>42.064977802686485</v>
      </c>
      <c r="F35" s="9"/>
      <c r="G35" s="9"/>
    </row>
    <row r="36" spans="1:7" ht="15">
      <c r="A36" s="40" t="s">
        <v>75</v>
      </c>
      <c r="B36" s="41" t="s">
        <v>76</v>
      </c>
      <c r="C36" s="42">
        <v>7238.1</v>
      </c>
      <c r="D36" s="42">
        <v>1022.3</v>
      </c>
      <c r="E36" s="43">
        <f t="shared" si="1"/>
        <v>14.123872286926126</v>
      </c>
      <c r="F36" s="9"/>
      <c r="G36" s="9"/>
    </row>
    <row r="37" spans="1:7" ht="15">
      <c r="A37" s="40" t="s">
        <v>77</v>
      </c>
      <c r="B37" s="41" t="s">
        <v>78</v>
      </c>
      <c r="C37" s="42">
        <v>1448811.6028</v>
      </c>
      <c r="D37" s="42">
        <v>696558.3</v>
      </c>
      <c r="E37" s="43">
        <f t="shared" si="1"/>
        <v>48.077907345152305</v>
      </c>
      <c r="F37" s="9"/>
      <c r="G37" s="9"/>
    </row>
    <row r="38" spans="1:7" ht="15">
      <c r="A38" s="40" t="s">
        <v>79</v>
      </c>
      <c r="B38" s="41" t="s">
        <v>80</v>
      </c>
      <c r="C38" s="42">
        <v>225613.3</v>
      </c>
      <c r="D38" s="42">
        <v>123895.7</v>
      </c>
      <c r="E38" s="43">
        <f t="shared" si="1"/>
        <v>54.91506928004688</v>
      </c>
      <c r="F38" s="9"/>
      <c r="G38" s="9"/>
    </row>
    <row r="39" spans="1:7" ht="15">
      <c r="A39" s="40" t="s">
        <v>81</v>
      </c>
      <c r="B39" s="41" t="s">
        <v>82</v>
      </c>
      <c r="C39" s="44">
        <v>0</v>
      </c>
      <c r="D39" s="44">
        <v>0</v>
      </c>
      <c r="E39" s="43">
        <v>0</v>
      </c>
      <c r="F39" s="9"/>
      <c r="G39" s="9"/>
    </row>
    <row r="40" spans="1:7" ht="15">
      <c r="A40" s="40" t="s">
        <v>83</v>
      </c>
      <c r="B40" s="41" t="s">
        <v>84</v>
      </c>
      <c r="C40" s="42">
        <v>305515.22</v>
      </c>
      <c r="D40" s="42">
        <v>165145.5</v>
      </c>
      <c r="E40" s="43">
        <f>D40/C40*100</f>
        <v>54.05475380244559</v>
      </c>
      <c r="F40" s="9"/>
      <c r="G40" s="9"/>
    </row>
    <row r="41" spans="1:7" ht="15">
      <c r="A41" s="40" t="s">
        <v>85</v>
      </c>
      <c r="B41" s="41" t="s">
        <v>86</v>
      </c>
      <c r="C41" s="42">
        <v>62584.5</v>
      </c>
      <c r="D41" s="42">
        <v>33094.9</v>
      </c>
      <c r="E41" s="43">
        <f>D41/C41*100</f>
        <v>52.88034577251556</v>
      </c>
      <c r="F41" s="9"/>
      <c r="G41" s="9"/>
    </row>
    <row r="42" spans="1:7" ht="15">
      <c r="A42" s="40" t="s">
        <v>87</v>
      </c>
      <c r="B42" s="41" t="s">
        <v>88</v>
      </c>
      <c r="C42" s="42">
        <v>3595</v>
      </c>
      <c r="D42" s="42">
        <v>1797.5</v>
      </c>
      <c r="E42" s="43">
        <f>D42/C42*100</f>
        <v>50</v>
      </c>
      <c r="F42" s="9"/>
      <c r="G42" s="9"/>
    </row>
    <row r="43" spans="1:7" ht="25.5">
      <c r="A43" s="40" t="s">
        <v>89</v>
      </c>
      <c r="B43" s="41" t="s">
        <v>90</v>
      </c>
      <c r="C43" s="42">
        <v>1.3</v>
      </c>
      <c r="D43" s="42">
        <v>0.57187</v>
      </c>
      <c r="E43" s="43">
        <f>D43/C43*100</f>
        <v>43.989999999999995</v>
      </c>
      <c r="F43" s="9"/>
      <c r="G43" s="9"/>
    </row>
    <row r="44" spans="1:7" ht="25.5">
      <c r="A44" s="40" t="s">
        <v>91</v>
      </c>
      <c r="B44" s="41" t="s">
        <v>92</v>
      </c>
      <c r="C44" s="45">
        <v>0</v>
      </c>
      <c r="D44" s="45">
        <v>0</v>
      </c>
      <c r="E44" s="43">
        <v>0</v>
      </c>
      <c r="F44" s="9"/>
      <c r="G44" s="9"/>
    </row>
    <row r="45" spans="1:7" ht="18" customHeight="1">
      <c r="A45" s="46" t="s">
        <v>93</v>
      </c>
      <c r="B45" s="47"/>
      <c r="C45" s="48">
        <f>SUM(C31:C44)</f>
        <v>2608443.2863999996</v>
      </c>
      <c r="D45" s="48">
        <f>SUM(D31:D44)</f>
        <v>1252072.91187</v>
      </c>
      <c r="E45" s="48">
        <f t="shared" si="1"/>
        <v>48.00077189326312</v>
      </c>
      <c r="F45" s="9"/>
      <c r="G45" s="9"/>
    </row>
    <row r="46" spans="1:7" ht="14.25">
      <c r="A46" s="9"/>
      <c r="B46" s="9"/>
      <c r="C46" s="9"/>
      <c r="D46" s="9"/>
      <c r="E46" s="9"/>
      <c r="F46" s="9"/>
      <c r="G46" s="9"/>
    </row>
  </sheetData>
  <sheetProtection/>
  <mergeCells count="4">
    <mergeCell ref="A1:E1"/>
    <mergeCell ref="A2:E2"/>
    <mergeCell ref="H2:R2"/>
    <mergeCell ref="H30:R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Шиленко</dc:creator>
  <cp:keywords/>
  <dc:description/>
  <cp:lastModifiedBy>Ольга С. Бакланова</cp:lastModifiedBy>
  <dcterms:created xsi:type="dcterms:W3CDTF">2019-10-07T10:37:48Z</dcterms:created>
  <dcterms:modified xsi:type="dcterms:W3CDTF">2022-08-16T10:27:29Z</dcterms:modified>
  <cp:category/>
  <cp:version/>
  <cp:contentType/>
  <cp:contentStatus/>
</cp:coreProperties>
</file>