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  <sheet name="Лист2 (пост)" sheetId="2" r:id="rId2"/>
    <sheet name="Лист3" sheetId="3" r:id="rId3"/>
  </sheets>
  <definedNames>
    <definedName name="_xlnm.Print_Area" localSheetId="0">'Лист1'!$A$1:$N$58</definedName>
    <definedName name="_xlnm.Print_Area" localSheetId="1">'Лист2 (пост)'!$A$1:$N$336</definedName>
  </definedNames>
  <calcPr fullCalcOnLoad="1"/>
</workbook>
</file>

<file path=xl/sharedStrings.xml><?xml version="1.0" encoding="utf-8"?>
<sst xmlns="http://schemas.openxmlformats.org/spreadsheetml/2006/main" count="533" uniqueCount="177">
  <si>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</si>
  <si>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</si>
  <si>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</si>
  <si>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</si>
  <si>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</si>
  <si>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</si>
  <si>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</si>
  <si>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</si>
  <si>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</si>
  <si>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</si>
  <si>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</si>
  <si>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</si>
  <si>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</si>
  <si>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</si>
  <si>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</si>
  <si>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</si>
  <si>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</si>
  <si>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</si>
  <si>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</si>
  <si>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</si>
  <si>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</si>
  <si>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</si>
  <si>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</si>
  <si>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</si>
  <si>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</si>
  <si>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п. Буланаш                  ул. Кутузова </t>
  </si>
  <si>
    <t>с. Покровское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</si>
  <si>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</si>
  <si>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</si>
  <si>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</si>
  <si>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</si>
  <si>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</si>
  <si>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</si>
  <si>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</si>
  <si>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</si>
  <si>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</si>
  <si>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</si>
  <si>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</si>
  <si>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</si>
  <si>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</si>
  <si>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</si>
  <si>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</si>
  <si>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</si>
  <si>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</si>
  <si>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</si>
  <si>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</si>
  <si>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</si>
  <si>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</si>
  <si>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</si>
  <si>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</si>
  <si>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</si>
  <si>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</si>
  <si>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</si>
  <si>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8,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</si>
  <si>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</si>
  <si>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</si>
  <si>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</si>
  <si>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</si>
  <si>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</si>
  <si>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</si>
  <si>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</si>
  <si>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</si>
  <si>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</si>
  <si>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</si>
  <si>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</si>
  <si>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</si>
  <si>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</si>
  <si>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</si>
  <si>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</si>
  <si>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</si>
  <si>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</si>
  <si>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</si>
  <si>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</si>
  <si>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</si>
  <si>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</si>
  <si>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</si>
  <si>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</si>
  <si>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</si>
  <si>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</si>
  <si>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</si>
  <si>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</si>
  <si>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</si>
  <si>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</si>
  <si>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</si>
  <si>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</si>
  <si>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</si>
  <si>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</si>
  <si>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</si>
  <si>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</si>
  <si>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</si>
  <si>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</si>
  <si>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</si>
  <si>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</si>
  <si>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</si>
  <si>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</si>
  <si>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</si>
  <si>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</si>
  <si>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</si>
  <si>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</si>
  <si>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</si>
  <si>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</si>
  <si>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</si>
  <si>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</si>
  <si>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</si>
  <si>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</si>
  <si>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</si>
  <si>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</si>
  <si>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</si>
  <si>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</si>
  <si>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</si>
  <si>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</si>
  <si>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</si>
  <si>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</si>
  <si>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</si>
  <si>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</si>
  <si>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</si>
  <si>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</si>
  <si>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</si>
  <si>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</si>
  <si>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</si>
  <si>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</si>
  <si>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</si>
  <si>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</si>
  <si>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</si>
  <si>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</si>
  <si>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</si>
  <si>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</si>
  <si>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</si>
  <si>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</si>
  <si>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</si>
  <si>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</si>
  <si>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</si>
  <si>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</si>
  <si>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</si>
  <si>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</si>
  <si>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</si>
  <si>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</si>
  <si>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</si>
  <si>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</si>
  <si>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</si>
  <si>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</si>
  <si>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</si>
  <si>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</si>
  <si>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</si>
  <si>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</si>
  <si>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</si>
  <si>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</si>
  <si>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</si>
  <si>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</si>
  <si>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</si>
  <si>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</si>
  <si>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</si>
  <si>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</si>
  <si>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</si>
  <si>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</si>
  <si>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</si>
  <si>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</si>
  <si>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</si>
  <si>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>Объект 4 Строительство здания физкультурно-оздоровительного комплекса по ул.Терешковой</t>
  </si>
  <si>
    <t>Объект 7 Строительство жилого дома на 30 квартир по ул.Кутузова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</si>
  <si>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двухсекционного пристроя к жилому дому по ул.Мира,33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</si>
  <si>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</si>
  <si>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«Реализация приоритетных проектов в строительном                                                                                          комплексе Артемовского городского округа до 2022 года»                                                        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</si>
  <si>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</si>
  <si>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</si>
  <si>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</si>
  <si>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</si>
  <si>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</si>
  <si>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</si>
  <si>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</si>
  <si>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</si>
  <si>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 xml:space="preserve">Объект 5 Строительство детского дошкольного учреждения </t>
  </si>
  <si>
    <t>Объект 6 Строительство средней общеобразовательной школы на 800 учащихся в г.Артемовский</t>
  </si>
  <si>
    <t>с. Покровское, ул.Красных Партизан</t>
  </si>
  <si>
    <t>г.Артемовский, ул.Терешковой</t>
  </si>
  <si>
    <t>Объект 9 Строительство здания музея в г.Артемовский</t>
  </si>
  <si>
    <t xml:space="preserve">Приложение 4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</si>
</sst>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wrapText="1"/>
    </xf>
    <xf numFmtId="0" fontId="1" fillId="8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75" zoomScaleNormal="90" zoomScaleSheetLayoutView="75" zoomScalePageLayoutView="90" workbookViewId="0" topLeftCell="A38">
      <selection activeCell="C42" sqref="C42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52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131</v>
      </c>
      <c r="H1" s="41"/>
      <c r="I1" s="41"/>
      <c r="J1" s="41"/>
      <c r="K1" s="82" t="s">
        <v>153</v>
      </c>
      <c r="L1" s="82"/>
      <c r="M1" s="82"/>
      <c r="N1" s="82"/>
    </row>
    <row r="2" spans="8:14" ht="118.5" customHeight="1">
      <c r="H2" s="41"/>
      <c r="I2" s="41"/>
      <c r="J2" s="41"/>
      <c r="K2" s="82" t="s">
        <v>176</v>
      </c>
      <c r="L2" s="82"/>
      <c r="M2" s="82"/>
      <c r="N2" s="82"/>
    </row>
    <row r="3" spans="8:14" ht="128.25" customHeight="1">
      <c r="H3" s="41"/>
      <c r="I3" s="41"/>
      <c r="J3" s="41"/>
      <c r="K3" s="82" t="s">
        <v>161</v>
      </c>
      <c r="L3" s="82"/>
      <c r="M3" s="82"/>
      <c r="N3" s="82"/>
    </row>
    <row r="4" spans="1:14" ht="115.5" customHeight="1">
      <c r="A4" s="86" t="s">
        <v>162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16" customFormat="1" ht="61.5" customHeight="1">
      <c r="A5" s="83" t="s">
        <v>155</v>
      </c>
      <c r="B5" s="83" t="s">
        <v>6</v>
      </c>
      <c r="C5" s="83" t="s">
        <v>7</v>
      </c>
      <c r="D5" s="85" t="s">
        <v>163</v>
      </c>
      <c r="E5" s="85"/>
      <c r="F5" s="85" t="s">
        <v>164</v>
      </c>
      <c r="G5" s="85"/>
      <c r="H5" s="85" t="s">
        <v>0</v>
      </c>
      <c r="I5" s="85"/>
      <c r="J5" s="85"/>
      <c r="K5" s="85"/>
      <c r="L5" s="85"/>
      <c r="M5" s="85"/>
      <c r="N5" s="85"/>
      <c r="O5" s="15"/>
    </row>
    <row r="6" spans="1:15" ht="183" customHeight="1">
      <c r="A6" s="84"/>
      <c r="B6" s="84"/>
      <c r="C6" s="84"/>
      <c r="D6" s="53" t="s">
        <v>126</v>
      </c>
      <c r="E6" s="53" t="s">
        <v>154</v>
      </c>
      <c r="F6" s="53" t="s">
        <v>1</v>
      </c>
      <c r="G6" s="53" t="s">
        <v>2</v>
      </c>
      <c r="H6" s="54" t="s">
        <v>3</v>
      </c>
      <c r="I6" s="54" t="s">
        <v>17</v>
      </c>
      <c r="J6" s="54" t="s">
        <v>15</v>
      </c>
      <c r="K6" s="55" t="s">
        <v>18</v>
      </c>
      <c r="L6" s="54" t="s">
        <v>19</v>
      </c>
      <c r="M6" s="54" t="s">
        <v>156</v>
      </c>
      <c r="N6" s="54" t="s">
        <v>157</v>
      </c>
      <c r="O6" s="2"/>
    </row>
    <row r="7" spans="1:15" ht="21.75" customHeight="1">
      <c r="A7" s="56">
        <v>1</v>
      </c>
      <c r="B7" s="56">
        <v>2</v>
      </c>
      <c r="C7" s="57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8">
        <v>11</v>
      </c>
      <c r="L7" s="56">
        <v>12</v>
      </c>
      <c r="M7" s="56">
        <v>13</v>
      </c>
      <c r="N7" s="56">
        <v>14</v>
      </c>
      <c r="O7" s="2"/>
    </row>
    <row r="8" spans="1:14" ht="60.75">
      <c r="A8" s="54">
        <v>1</v>
      </c>
      <c r="B8" s="60" t="s">
        <v>72</v>
      </c>
      <c r="C8" s="58"/>
      <c r="D8" s="61"/>
      <c r="E8" s="61"/>
      <c r="F8" s="61"/>
      <c r="G8" s="61"/>
      <c r="H8" s="74">
        <f aca="true" t="shared" si="0" ref="H8:N8">SUM(H9:H11)</f>
        <v>490023.1</v>
      </c>
      <c r="I8" s="74">
        <f t="shared" si="0"/>
        <v>92010.9</v>
      </c>
      <c r="J8" s="74">
        <f t="shared" si="0"/>
        <v>0</v>
      </c>
      <c r="K8" s="74">
        <f t="shared" si="0"/>
        <v>103148.7</v>
      </c>
      <c r="L8" s="74">
        <f t="shared" si="0"/>
        <v>0</v>
      </c>
      <c r="M8" s="74">
        <f t="shared" si="0"/>
        <v>143000</v>
      </c>
      <c r="N8" s="74">
        <f t="shared" si="0"/>
        <v>151863.5</v>
      </c>
    </row>
    <row r="9" spans="1:14" ht="38.25" customHeight="1">
      <c r="A9" s="54">
        <f aca="true" t="shared" si="1" ref="A9:A41">A8+1</f>
        <v>2</v>
      </c>
      <c r="B9" s="60" t="s">
        <v>5</v>
      </c>
      <c r="C9" s="58"/>
      <c r="D9" s="61"/>
      <c r="E9" s="61"/>
      <c r="F9" s="61"/>
      <c r="G9" s="61"/>
      <c r="H9" s="74">
        <f>SUM(I9:N9)</f>
        <v>0</v>
      </c>
      <c r="I9" s="74">
        <f aca="true" t="shared" si="2" ref="I9:N10">I14+I19+I24+I29+I34+I39+I44+I49</f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</row>
    <row r="10" spans="1:14" ht="30.75" customHeight="1">
      <c r="A10" s="57">
        <f t="shared" si="1"/>
        <v>3</v>
      </c>
      <c r="B10" s="60" t="s">
        <v>4</v>
      </c>
      <c r="C10" s="58"/>
      <c r="D10" s="61"/>
      <c r="E10" s="61"/>
      <c r="F10" s="61"/>
      <c r="G10" s="61"/>
      <c r="H10" s="74">
        <f>I10+J10+K10+L10+M10+N10</f>
        <v>429680.1</v>
      </c>
      <c r="I10" s="74">
        <f t="shared" si="2"/>
        <v>73269.8</v>
      </c>
      <c r="J10" s="74">
        <f t="shared" si="2"/>
        <v>0</v>
      </c>
      <c r="K10" s="74">
        <f t="shared" si="2"/>
        <v>92833.8</v>
      </c>
      <c r="L10" s="74">
        <f t="shared" si="2"/>
        <v>0</v>
      </c>
      <c r="M10" s="74">
        <f t="shared" si="2"/>
        <v>128700</v>
      </c>
      <c r="N10" s="74">
        <f t="shared" si="2"/>
        <v>134876.5</v>
      </c>
    </row>
    <row r="11" spans="1:14" ht="24" customHeight="1">
      <c r="A11" s="54">
        <f t="shared" si="1"/>
        <v>4</v>
      </c>
      <c r="B11" s="60" t="s">
        <v>11</v>
      </c>
      <c r="C11" s="58"/>
      <c r="D11" s="61"/>
      <c r="E11" s="61"/>
      <c r="F11" s="61"/>
      <c r="G11" s="61"/>
      <c r="H11" s="74">
        <f>I11+J11+K11+L11+M11+N11</f>
        <v>60343</v>
      </c>
      <c r="I11" s="74">
        <f aca="true" t="shared" si="3" ref="I11:N11">I16+I21+I26+I31+I36+I41+I46+I51+I56</f>
        <v>18741.1</v>
      </c>
      <c r="J11" s="74">
        <f t="shared" si="3"/>
        <v>0</v>
      </c>
      <c r="K11" s="74">
        <f t="shared" si="3"/>
        <v>10314.9</v>
      </c>
      <c r="L11" s="74">
        <f t="shared" si="3"/>
        <v>0</v>
      </c>
      <c r="M11" s="74">
        <f t="shared" si="3"/>
        <v>14300</v>
      </c>
      <c r="N11" s="74">
        <f t="shared" si="3"/>
        <v>16987</v>
      </c>
    </row>
    <row r="12" spans="1:14" ht="80.25" customHeight="1">
      <c r="A12" s="54">
        <v>5</v>
      </c>
      <c r="B12" s="60" t="s">
        <v>109</v>
      </c>
      <c r="C12" s="62" t="s">
        <v>166</v>
      </c>
      <c r="D12" s="80">
        <f>H13</f>
        <v>81410.90000000001</v>
      </c>
      <c r="E12" s="71"/>
      <c r="F12" s="81">
        <v>2018</v>
      </c>
      <c r="G12" s="81">
        <v>2018</v>
      </c>
      <c r="H12" s="63"/>
      <c r="I12" s="63"/>
      <c r="J12" s="63"/>
      <c r="K12" s="63"/>
      <c r="L12" s="63"/>
      <c r="M12" s="64"/>
      <c r="N12" s="64"/>
    </row>
    <row r="13" spans="1:14" ht="38.25" customHeight="1">
      <c r="A13" s="57">
        <f t="shared" si="1"/>
        <v>6</v>
      </c>
      <c r="B13" s="60" t="s">
        <v>10</v>
      </c>
      <c r="C13" s="60"/>
      <c r="D13" s="80"/>
      <c r="E13" s="71"/>
      <c r="F13" s="81"/>
      <c r="G13" s="81"/>
      <c r="H13" s="75">
        <f>H14+H15+H16+H17</f>
        <v>81410.90000000001</v>
      </c>
      <c r="I13" s="75">
        <f aca="true" t="shared" si="4" ref="I13:N13">I14+I15+I16+I17</f>
        <v>81410.90000000001</v>
      </c>
      <c r="J13" s="75">
        <f t="shared" si="4"/>
        <v>0</v>
      </c>
      <c r="K13" s="75">
        <f t="shared" si="4"/>
        <v>0</v>
      </c>
      <c r="L13" s="75">
        <f t="shared" si="4"/>
        <v>0</v>
      </c>
      <c r="M13" s="75">
        <f t="shared" si="4"/>
        <v>0</v>
      </c>
      <c r="N13" s="75">
        <f t="shared" si="4"/>
        <v>0</v>
      </c>
    </row>
    <row r="14" spans="1:14" ht="41.25" customHeight="1">
      <c r="A14" s="54">
        <f t="shared" si="1"/>
        <v>7</v>
      </c>
      <c r="B14" s="60" t="s">
        <v>5</v>
      </c>
      <c r="C14" s="60"/>
      <c r="D14" s="80"/>
      <c r="E14" s="72"/>
      <c r="F14" s="81"/>
      <c r="G14" s="81"/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</row>
    <row r="15" spans="1:14" ht="30.75" customHeight="1">
      <c r="A15" s="54">
        <f t="shared" si="1"/>
        <v>8</v>
      </c>
      <c r="B15" s="60" t="s">
        <v>4</v>
      </c>
      <c r="C15" s="60"/>
      <c r="D15" s="80"/>
      <c r="E15" s="72"/>
      <c r="F15" s="81"/>
      <c r="G15" s="81"/>
      <c r="H15" s="76">
        <f>I15+J15+K15+L15+M15+N15</f>
        <v>73269.8</v>
      </c>
      <c r="I15" s="76">
        <v>73269.8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</row>
    <row r="16" spans="1:14" ht="25.5" customHeight="1">
      <c r="A16" s="54">
        <f t="shared" si="1"/>
        <v>9</v>
      </c>
      <c r="B16" s="60" t="s">
        <v>11</v>
      </c>
      <c r="C16" s="60"/>
      <c r="D16" s="80"/>
      <c r="E16" s="72"/>
      <c r="F16" s="81"/>
      <c r="G16" s="81"/>
      <c r="H16" s="76">
        <f>I16+J16+K16+L16+M16+N16</f>
        <v>8141.1</v>
      </c>
      <c r="I16" s="76">
        <v>8141.1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1:14" ht="81" customHeight="1">
      <c r="A17" s="54">
        <f t="shared" si="1"/>
        <v>10</v>
      </c>
      <c r="B17" s="60" t="s">
        <v>110</v>
      </c>
      <c r="C17" s="62" t="s">
        <v>165</v>
      </c>
      <c r="D17" s="80">
        <f>H18</f>
        <v>143000</v>
      </c>
      <c r="E17" s="72"/>
      <c r="F17" s="81">
        <v>2021</v>
      </c>
      <c r="G17" s="81">
        <v>2021</v>
      </c>
      <c r="H17" s="75"/>
      <c r="I17" s="75"/>
      <c r="J17" s="75"/>
      <c r="K17" s="75"/>
      <c r="L17" s="75"/>
      <c r="M17" s="75"/>
      <c r="N17" s="75"/>
    </row>
    <row r="18" spans="1:14" ht="38.25" customHeight="1">
      <c r="A18" s="54">
        <f t="shared" si="1"/>
        <v>11</v>
      </c>
      <c r="B18" s="60" t="s">
        <v>23</v>
      </c>
      <c r="C18" s="60"/>
      <c r="D18" s="80"/>
      <c r="E18" s="59"/>
      <c r="F18" s="58"/>
      <c r="G18" s="58"/>
      <c r="H18" s="75">
        <f>I18+J18+K18+L18+M18+N18</f>
        <v>143000</v>
      </c>
      <c r="I18" s="75">
        <f aca="true" t="shared" si="5" ref="I18:N18">I19+I20+I21</f>
        <v>0</v>
      </c>
      <c r="J18" s="75">
        <f t="shared" si="5"/>
        <v>0</v>
      </c>
      <c r="K18" s="75">
        <f t="shared" si="5"/>
        <v>0</v>
      </c>
      <c r="L18" s="75">
        <f t="shared" si="5"/>
        <v>0</v>
      </c>
      <c r="M18" s="75">
        <f t="shared" si="5"/>
        <v>143000</v>
      </c>
      <c r="N18" s="75">
        <f t="shared" si="5"/>
        <v>0</v>
      </c>
    </row>
    <row r="19" spans="1:14" ht="38.25" customHeight="1">
      <c r="A19" s="54">
        <f t="shared" si="1"/>
        <v>12</v>
      </c>
      <c r="B19" s="60" t="s">
        <v>5</v>
      </c>
      <c r="C19" s="60"/>
      <c r="D19" s="80"/>
      <c r="E19" s="64"/>
      <c r="F19" s="58"/>
      <c r="G19" s="58"/>
      <c r="H19" s="75">
        <f>I19+J19+K19+L19+M19+N19</f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</row>
    <row r="20" spans="1:14" ht="30.75" customHeight="1">
      <c r="A20" s="54">
        <f t="shared" si="1"/>
        <v>13</v>
      </c>
      <c r="B20" s="60" t="s">
        <v>4</v>
      </c>
      <c r="C20" s="60"/>
      <c r="D20" s="80"/>
      <c r="E20" s="64"/>
      <c r="F20" s="58"/>
      <c r="G20" s="58"/>
      <c r="H20" s="75">
        <f>I20+J20+K20+L20+M20+N20</f>
        <v>128700</v>
      </c>
      <c r="I20" s="75">
        <v>0</v>
      </c>
      <c r="J20" s="75">
        <v>0</v>
      </c>
      <c r="K20" s="75">
        <v>0</v>
      </c>
      <c r="L20" s="75">
        <v>0</v>
      </c>
      <c r="M20" s="75">
        <v>128700</v>
      </c>
      <c r="N20" s="75">
        <v>0</v>
      </c>
    </row>
    <row r="21" spans="1:14" ht="35.25" customHeight="1">
      <c r="A21" s="57">
        <f t="shared" si="1"/>
        <v>14</v>
      </c>
      <c r="B21" s="60" t="s">
        <v>11</v>
      </c>
      <c r="C21" s="60"/>
      <c r="D21" s="80"/>
      <c r="E21" s="64"/>
      <c r="F21" s="58"/>
      <c r="G21" s="58"/>
      <c r="H21" s="75">
        <f>SUM(I21:N21)</f>
        <v>14300</v>
      </c>
      <c r="I21" s="75">
        <v>0</v>
      </c>
      <c r="J21" s="75">
        <v>0</v>
      </c>
      <c r="K21" s="75">
        <v>0</v>
      </c>
      <c r="L21" s="75">
        <v>0</v>
      </c>
      <c r="M21" s="75">
        <v>14300</v>
      </c>
      <c r="N21" s="75">
        <v>0</v>
      </c>
    </row>
    <row r="22" spans="1:14" ht="81" customHeight="1">
      <c r="A22" s="54">
        <f t="shared" si="1"/>
        <v>15</v>
      </c>
      <c r="B22" s="65" t="s">
        <v>102</v>
      </c>
      <c r="C22" s="62" t="s">
        <v>173</v>
      </c>
      <c r="D22" s="80">
        <f>H23</f>
        <v>149863.5</v>
      </c>
      <c r="E22" s="72"/>
      <c r="F22" s="81">
        <v>2022</v>
      </c>
      <c r="G22" s="81">
        <v>2022</v>
      </c>
      <c r="H22" s="75"/>
      <c r="I22" s="75"/>
      <c r="J22" s="75"/>
      <c r="K22" s="75"/>
      <c r="L22" s="75"/>
      <c r="M22" s="75"/>
      <c r="N22" s="75"/>
    </row>
    <row r="23" spans="1:14" ht="39.75" customHeight="1">
      <c r="A23" s="54">
        <f t="shared" si="1"/>
        <v>16</v>
      </c>
      <c r="B23" s="60" t="s">
        <v>22</v>
      </c>
      <c r="C23" s="60"/>
      <c r="D23" s="77"/>
      <c r="E23" s="64"/>
      <c r="F23" s="58"/>
      <c r="G23" s="58"/>
      <c r="H23" s="75">
        <f>SUM(H24:H26)</f>
        <v>149863.5</v>
      </c>
      <c r="I23" s="75">
        <f>I24+I25+I26</f>
        <v>0</v>
      </c>
      <c r="J23" s="75">
        <f>SUM(J24:J26)</f>
        <v>0</v>
      </c>
      <c r="K23" s="75">
        <f>SUM(K24:K26)</f>
        <v>0</v>
      </c>
      <c r="L23" s="75">
        <f>SUM(L24:L26)</f>
        <v>0</v>
      </c>
      <c r="M23" s="75">
        <v>0</v>
      </c>
      <c r="N23" s="75">
        <f>SUM(N24:N26)</f>
        <v>149863.5</v>
      </c>
    </row>
    <row r="24" spans="1:14" ht="39" customHeight="1">
      <c r="A24" s="54">
        <f t="shared" si="1"/>
        <v>17</v>
      </c>
      <c r="B24" s="60" t="s">
        <v>5</v>
      </c>
      <c r="C24" s="60"/>
      <c r="D24" s="77"/>
      <c r="E24" s="64"/>
      <c r="F24" s="58"/>
      <c r="G24" s="58"/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</row>
    <row r="25" spans="1:14" ht="29.25" customHeight="1">
      <c r="A25" s="54">
        <f t="shared" si="1"/>
        <v>18</v>
      </c>
      <c r="B25" s="60" t="s">
        <v>4</v>
      </c>
      <c r="C25" s="60"/>
      <c r="D25" s="77"/>
      <c r="E25" s="64"/>
      <c r="F25" s="58"/>
      <c r="G25" s="58"/>
      <c r="H25" s="76">
        <f>I25+J25+K25+L25+M25+N25</f>
        <v>134876.5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134876.5</v>
      </c>
    </row>
    <row r="26" spans="1:14" ht="36.75" customHeight="1">
      <c r="A26" s="54">
        <f t="shared" si="1"/>
        <v>19</v>
      </c>
      <c r="B26" s="60" t="s">
        <v>11</v>
      </c>
      <c r="C26" s="60"/>
      <c r="D26" s="77"/>
      <c r="E26" s="64"/>
      <c r="F26" s="58"/>
      <c r="G26" s="58"/>
      <c r="H26" s="76">
        <f>I26+J26+K26+L26+M26+N26</f>
        <v>14987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14987</v>
      </c>
    </row>
    <row r="27" spans="1:14" ht="140.25" customHeight="1">
      <c r="A27" s="57">
        <v>20</v>
      </c>
      <c r="B27" s="73" t="s">
        <v>158</v>
      </c>
      <c r="C27" s="73" t="s">
        <v>167</v>
      </c>
      <c r="D27" s="80">
        <f>H28</f>
        <v>4000</v>
      </c>
      <c r="E27" s="72"/>
      <c r="F27" s="81">
        <v>2018</v>
      </c>
      <c r="G27" s="81">
        <v>2019</v>
      </c>
      <c r="H27" s="77"/>
      <c r="I27" s="77"/>
      <c r="J27" s="77"/>
      <c r="K27" s="77"/>
      <c r="L27" s="77"/>
      <c r="M27" s="77"/>
      <c r="N27" s="77"/>
    </row>
    <row r="28" spans="1:14" ht="39" customHeight="1">
      <c r="A28" s="57">
        <v>21</v>
      </c>
      <c r="B28" s="73" t="s">
        <v>28</v>
      </c>
      <c r="C28" s="73"/>
      <c r="D28" s="77"/>
      <c r="E28" s="72"/>
      <c r="F28" s="81"/>
      <c r="G28" s="81"/>
      <c r="H28" s="77">
        <f>SUM(I28:N28)</f>
        <v>4000</v>
      </c>
      <c r="I28" s="77">
        <f>SUM(I29:I31)</f>
        <v>4000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ht="36.75" customHeight="1">
      <c r="A29" s="54">
        <v>22</v>
      </c>
      <c r="B29" s="73" t="s">
        <v>5</v>
      </c>
      <c r="C29" s="73"/>
      <c r="D29" s="77"/>
      <c r="E29" s="72"/>
      <c r="F29" s="81"/>
      <c r="G29" s="81"/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ht="27.75" customHeight="1">
      <c r="A30" s="54">
        <v>23</v>
      </c>
      <c r="B30" s="60" t="s">
        <v>4</v>
      </c>
      <c r="C30" s="73"/>
      <c r="D30" s="77"/>
      <c r="E30" s="72"/>
      <c r="F30" s="81"/>
      <c r="G30" s="81"/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ht="33.75" customHeight="1">
      <c r="A31" s="54">
        <v>24</v>
      </c>
      <c r="B31" s="60" t="s">
        <v>11</v>
      </c>
      <c r="C31" s="73"/>
      <c r="D31" s="77"/>
      <c r="E31" s="72"/>
      <c r="F31" s="81"/>
      <c r="G31" s="81"/>
      <c r="H31" s="77">
        <f>SUM(I31:N31)</f>
        <v>4000</v>
      </c>
      <c r="I31" s="77">
        <v>4000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1:14" ht="102.75" customHeight="1">
      <c r="A32" s="54">
        <v>25</v>
      </c>
      <c r="B32" s="65" t="s">
        <v>171</v>
      </c>
      <c r="C32" s="62" t="s">
        <v>168</v>
      </c>
      <c r="D32" s="80">
        <f>H33</f>
        <v>103148.7</v>
      </c>
      <c r="E32" s="63"/>
      <c r="F32" s="66">
        <v>2019</v>
      </c>
      <c r="G32" s="66">
        <v>2019</v>
      </c>
      <c r="H32" s="63"/>
      <c r="I32" s="63"/>
      <c r="J32" s="63"/>
      <c r="K32" s="64"/>
      <c r="L32" s="64"/>
      <c r="M32" s="64"/>
      <c r="N32" s="64"/>
    </row>
    <row r="33" spans="1:14" ht="39" customHeight="1">
      <c r="A33" s="54">
        <f t="shared" si="1"/>
        <v>26</v>
      </c>
      <c r="B33" s="60" t="s">
        <v>29</v>
      </c>
      <c r="C33" s="60"/>
      <c r="D33" s="77"/>
      <c r="E33" s="63"/>
      <c r="F33" s="61"/>
      <c r="G33" s="61"/>
      <c r="H33" s="78">
        <f aca="true" t="shared" si="6" ref="H33:N33">SUM(H34:H36)</f>
        <v>103148.7</v>
      </c>
      <c r="I33" s="78">
        <f t="shared" si="6"/>
        <v>0</v>
      </c>
      <c r="J33" s="78">
        <f t="shared" si="6"/>
        <v>0</v>
      </c>
      <c r="K33" s="78">
        <f t="shared" si="6"/>
        <v>103148.7</v>
      </c>
      <c r="L33" s="78">
        <f t="shared" si="6"/>
        <v>0</v>
      </c>
      <c r="M33" s="78">
        <f t="shared" si="6"/>
        <v>0</v>
      </c>
      <c r="N33" s="78">
        <f t="shared" si="6"/>
        <v>0</v>
      </c>
    </row>
    <row r="34" spans="1:14" ht="36.75" customHeight="1">
      <c r="A34" s="54">
        <f t="shared" si="1"/>
        <v>27</v>
      </c>
      <c r="B34" s="60" t="s">
        <v>5</v>
      </c>
      <c r="C34" s="60"/>
      <c r="D34" s="77"/>
      <c r="E34" s="63"/>
      <c r="F34" s="61"/>
      <c r="G34" s="61"/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</row>
    <row r="35" spans="1:14" ht="33.75" customHeight="1">
      <c r="A35" s="54">
        <f t="shared" si="1"/>
        <v>28</v>
      </c>
      <c r="B35" s="60" t="s">
        <v>4</v>
      </c>
      <c r="C35" s="60"/>
      <c r="D35" s="77"/>
      <c r="E35" s="63"/>
      <c r="F35" s="61"/>
      <c r="G35" s="61"/>
      <c r="H35" s="79">
        <f>I35+J35+K35+L35+M35+N35</f>
        <v>92833.8</v>
      </c>
      <c r="I35" s="78">
        <v>0</v>
      </c>
      <c r="J35" s="78">
        <v>0</v>
      </c>
      <c r="K35" s="78">
        <v>92833.8</v>
      </c>
      <c r="L35" s="78">
        <v>0</v>
      </c>
      <c r="M35" s="78">
        <v>0</v>
      </c>
      <c r="N35" s="78">
        <v>0</v>
      </c>
    </row>
    <row r="36" spans="1:14" ht="25.5" customHeight="1">
      <c r="A36" s="54">
        <f t="shared" si="1"/>
        <v>29</v>
      </c>
      <c r="B36" s="60" t="s">
        <v>11</v>
      </c>
      <c r="C36" s="60"/>
      <c r="D36" s="77"/>
      <c r="E36" s="63"/>
      <c r="F36" s="61"/>
      <c r="G36" s="61"/>
      <c r="H36" s="79">
        <f>I36+J36+K36+L36+M36+N36</f>
        <v>10314.9</v>
      </c>
      <c r="I36" s="78">
        <v>0</v>
      </c>
      <c r="J36" s="78">
        <v>0</v>
      </c>
      <c r="K36" s="78">
        <v>10314.9</v>
      </c>
      <c r="L36" s="78">
        <v>0</v>
      </c>
      <c r="M36" s="78">
        <v>0</v>
      </c>
      <c r="N36" s="78">
        <v>0</v>
      </c>
    </row>
    <row r="37" spans="1:14" ht="144" customHeight="1">
      <c r="A37" s="57">
        <v>30</v>
      </c>
      <c r="B37" s="65" t="s">
        <v>172</v>
      </c>
      <c r="C37" s="62" t="s">
        <v>174</v>
      </c>
      <c r="D37" s="80">
        <f>H38</f>
        <v>3600</v>
      </c>
      <c r="E37" s="63"/>
      <c r="F37" s="66">
        <v>2018</v>
      </c>
      <c r="G37" s="66">
        <v>2018</v>
      </c>
      <c r="H37" s="75"/>
      <c r="I37" s="75"/>
      <c r="J37" s="75"/>
      <c r="K37" s="75"/>
      <c r="L37" s="75"/>
      <c r="M37" s="75"/>
      <c r="N37" s="75"/>
    </row>
    <row r="38" spans="1:14" ht="39" customHeight="1">
      <c r="A38" s="54">
        <f t="shared" si="1"/>
        <v>31</v>
      </c>
      <c r="B38" s="60" t="s">
        <v>30</v>
      </c>
      <c r="C38" s="60"/>
      <c r="D38" s="63"/>
      <c r="E38" s="63"/>
      <c r="F38" s="61"/>
      <c r="G38" s="61"/>
      <c r="H38" s="78">
        <f>-H39+H40+H41</f>
        <v>3600</v>
      </c>
      <c r="I38" s="78">
        <f aca="true" t="shared" si="7" ref="I38:N38">SUM(I39:I41)</f>
        <v>3600</v>
      </c>
      <c r="J38" s="78">
        <f t="shared" si="7"/>
        <v>0</v>
      </c>
      <c r="K38" s="78">
        <f t="shared" si="7"/>
        <v>0</v>
      </c>
      <c r="L38" s="78">
        <f t="shared" si="7"/>
        <v>0</v>
      </c>
      <c r="M38" s="78">
        <f t="shared" si="7"/>
        <v>0</v>
      </c>
      <c r="N38" s="78">
        <f t="shared" si="7"/>
        <v>0</v>
      </c>
    </row>
    <row r="39" spans="1:14" ht="39" customHeight="1">
      <c r="A39" s="54">
        <f t="shared" si="1"/>
        <v>32</v>
      </c>
      <c r="B39" s="60" t="s">
        <v>5</v>
      </c>
      <c r="C39" s="60"/>
      <c r="D39" s="63"/>
      <c r="E39" s="63"/>
      <c r="F39" s="61"/>
      <c r="G39" s="61"/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</row>
    <row r="40" spans="1:14" ht="31.5" customHeight="1">
      <c r="A40" s="57">
        <f t="shared" si="1"/>
        <v>33</v>
      </c>
      <c r="B40" s="60" t="s">
        <v>4</v>
      </c>
      <c r="C40" s="60"/>
      <c r="D40" s="63"/>
      <c r="E40" s="63"/>
      <c r="F40" s="61"/>
      <c r="G40" s="61"/>
      <c r="H40" s="79">
        <f>I40+J40+K40+L40+M40+N40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</row>
    <row r="41" spans="1:14" ht="27.75" customHeight="1">
      <c r="A41" s="54">
        <f t="shared" si="1"/>
        <v>34</v>
      </c>
      <c r="B41" s="60" t="s">
        <v>11</v>
      </c>
      <c r="C41" s="60"/>
      <c r="D41" s="63"/>
      <c r="E41" s="63"/>
      <c r="F41" s="61"/>
      <c r="G41" s="61"/>
      <c r="H41" s="79">
        <f>I41+J41+K41+L41+M41+N41</f>
        <v>3600</v>
      </c>
      <c r="I41" s="78">
        <v>3600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</row>
    <row r="42" spans="1:14" ht="269.25" customHeight="1">
      <c r="A42" s="57">
        <v>35</v>
      </c>
      <c r="B42" s="65" t="s">
        <v>159</v>
      </c>
      <c r="C42" s="62" t="s">
        <v>169</v>
      </c>
      <c r="D42" s="80">
        <f>H43</f>
        <v>0</v>
      </c>
      <c r="E42" s="63"/>
      <c r="F42" s="66">
        <v>2022</v>
      </c>
      <c r="G42" s="66">
        <v>2022</v>
      </c>
      <c r="H42" s="75"/>
      <c r="I42" s="75"/>
      <c r="J42" s="75"/>
      <c r="K42" s="75"/>
      <c r="L42" s="75"/>
      <c r="M42" s="75"/>
      <c r="N42" s="75"/>
    </row>
    <row r="43" spans="1:14" ht="40.5" customHeight="1">
      <c r="A43" s="54">
        <f aca="true" t="shared" si="8" ref="A43:A51">A42+1</f>
        <v>36</v>
      </c>
      <c r="B43" s="60" t="s">
        <v>33</v>
      </c>
      <c r="C43" s="60"/>
      <c r="D43" s="63"/>
      <c r="E43" s="63"/>
      <c r="F43" s="61"/>
      <c r="G43" s="61"/>
      <c r="H43" s="78">
        <f>-H44+H45+H46+H47</f>
        <v>0</v>
      </c>
      <c r="I43" s="78">
        <f aca="true" t="shared" si="9" ref="I43:N43">-I44+I45+I46+I47</f>
        <v>0</v>
      </c>
      <c r="J43" s="78">
        <f t="shared" si="9"/>
        <v>0</v>
      </c>
      <c r="K43" s="78">
        <f t="shared" si="9"/>
        <v>0</v>
      </c>
      <c r="L43" s="78">
        <f t="shared" si="9"/>
        <v>0</v>
      </c>
      <c r="M43" s="78">
        <f t="shared" si="9"/>
        <v>0</v>
      </c>
      <c r="N43" s="78">
        <f t="shared" si="9"/>
        <v>0</v>
      </c>
    </row>
    <row r="44" spans="1:14" ht="40.5">
      <c r="A44" s="54">
        <f t="shared" si="8"/>
        <v>37</v>
      </c>
      <c r="B44" s="60" t="s">
        <v>5</v>
      </c>
      <c r="C44" s="60"/>
      <c r="D44" s="63"/>
      <c r="E44" s="63"/>
      <c r="F44" s="61"/>
      <c r="G44" s="61"/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</row>
    <row r="45" spans="1:14" ht="26.25" customHeight="1">
      <c r="A45" s="54">
        <f t="shared" si="8"/>
        <v>38</v>
      </c>
      <c r="B45" s="60" t="s">
        <v>4</v>
      </c>
      <c r="C45" s="60"/>
      <c r="D45" s="63"/>
      <c r="E45" s="63"/>
      <c r="F45" s="61"/>
      <c r="G45" s="61"/>
      <c r="H45" s="79">
        <f>I45+J45+K45+L45+M45+N45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</row>
    <row r="46" spans="1:14" ht="25.5" customHeight="1">
      <c r="A46" s="54">
        <f t="shared" si="8"/>
        <v>39</v>
      </c>
      <c r="B46" s="60" t="s">
        <v>11</v>
      </c>
      <c r="C46" s="60"/>
      <c r="D46" s="63"/>
      <c r="E46" s="63"/>
      <c r="F46" s="63"/>
      <c r="G46" s="63"/>
      <c r="H46" s="79">
        <f>I46+J46+K46+L46+M46+N46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</row>
    <row r="47" spans="1:14" ht="108.75" customHeight="1">
      <c r="A47" s="57">
        <f t="shared" si="8"/>
        <v>40</v>
      </c>
      <c r="B47" s="65" t="s">
        <v>160</v>
      </c>
      <c r="C47" s="62" t="s">
        <v>170</v>
      </c>
      <c r="D47" s="80">
        <f>H48</f>
        <v>2000</v>
      </c>
      <c r="E47" s="63"/>
      <c r="F47" s="66">
        <v>2022</v>
      </c>
      <c r="G47" s="66">
        <v>2022</v>
      </c>
      <c r="H47" s="75"/>
      <c r="I47" s="75"/>
      <c r="J47" s="75"/>
      <c r="K47" s="75"/>
      <c r="L47" s="75"/>
      <c r="M47" s="75"/>
      <c r="N47" s="75"/>
    </row>
    <row r="48" spans="1:14" ht="39.75" customHeight="1">
      <c r="A48" s="54">
        <f t="shared" si="8"/>
        <v>41</v>
      </c>
      <c r="B48" s="60" t="s">
        <v>34</v>
      </c>
      <c r="C48" s="60"/>
      <c r="D48" s="63"/>
      <c r="E48" s="63"/>
      <c r="F48" s="63"/>
      <c r="G48" s="63"/>
      <c r="H48" s="78">
        <f>-H49+H50+H51+H57</f>
        <v>2000</v>
      </c>
      <c r="I48" s="78">
        <f aca="true" t="shared" si="10" ref="I48:N48">-I49+I50+I51+I57</f>
        <v>0</v>
      </c>
      <c r="J48" s="78">
        <f t="shared" si="10"/>
        <v>0</v>
      </c>
      <c r="K48" s="78">
        <f t="shared" si="10"/>
        <v>0</v>
      </c>
      <c r="L48" s="78">
        <f t="shared" si="10"/>
        <v>0</v>
      </c>
      <c r="M48" s="78">
        <f t="shared" si="10"/>
        <v>0</v>
      </c>
      <c r="N48" s="78">
        <f t="shared" si="10"/>
        <v>2000</v>
      </c>
    </row>
    <row r="49" spans="1:14" ht="40.5">
      <c r="A49" s="54">
        <f t="shared" si="8"/>
        <v>42</v>
      </c>
      <c r="B49" s="60" t="s">
        <v>5</v>
      </c>
      <c r="C49" s="60"/>
      <c r="D49" s="63"/>
      <c r="E49" s="63"/>
      <c r="F49" s="63"/>
      <c r="G49" s="63"/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</row>
    <row r="50" spans="1:14" ht="25.5" customHeight="1">
      <c r="A50" s="54">
        <f t="shared" si="8"/>
        <v>43</v>
      </c>
      <c r="B50" s="60" t="s">
        <v>4</v>
      </c>
      <c r="C50" s="60"/>
      <c r="D50" s="63"/>
      <c r="E50" s="63"/>
      <c r="F50" s="63"/>
      <c r="G50" s="63"/>
      <c r="H50" s="79">
        <f>I50+J50+K50+L50+M50+N50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</row>
    <row r="51" spans="1:14" ht="26.25" customHeight="1">
      <c r="A51" s="54">
        <f t="shared" si="8"/>
        <v>44</v>
      </c>
      <c r="B51" s="60" t="s">
        <v>11</v>
      </c>
      <c r="C51" s="60"/>
      <c r="D51" s="63"/>
      <c r="E51" s="63"/>
      <c r="F51" s="63"/>
      <c r="G51" s="63"/>
      <c r="H51" s="79">
        <f>I51+J51+K51+L51+M51+N51</f>
        <v>2000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2000</v>
      </c>
    </row>
    <row r="52" spans="1:14" ht="81.75" customHeight="1">
      <c r="A52" s="57">
        <f>A51+1</f>
        <v>45</v>
      </c>
      <c r="B52" s="65" t="s">
        <v>175</v>
      </c>
      <c r="C52" s="62" t="s">
        <v>32</v>
      </c>
      <c r="D52" s="80">
        <f>H53</f>
        <v>3000</v>
      </c>
      <c r="E52" s="63"/>
      <c r="F52" s="66">
        <v>2018</v>
      </c>
      <c r="G52" s="66">
        <v>2018</v>
      </c>
      <c r="H52" s="75"/>
      <c r="I52" s="75"/>
      <c r="J52" s="75"/>
      <c r="K52" s="75"/>
      <c r="L52" s="75"/>
      <c r="M52" s="75"/>
      <c r="N52" s="75"/>
    </row>
    <row r="53" spans="1:14" ht="42" customHeight="1">
      <c r="A53" s="57">
        <f>A52+1</f>
        <v>46</v>
      </c>
      <c r="B53" s="60" t="s">
        <v>35</v>
      </c>
      <c r="C53" s="60"/>
      <c r="D53" s="63"/>
      <c r="E53" s="63"/>
      <c r="F53" s="63"/>
      <c r="G53" s="63"/>
      <c r="H53" s="78">
        <f>-H54+H55+H56+H62</f>
        <v>3000</v>
      </c>
      <c r="I53" s="78">
        <f aca="true" t="shared" si="11" ref="I53:N53">-I54+I55+I56+I62</f>
        <v>3000</v>
      </c>
      <c r="J53" s="78">
        <f t="shared" si="11"/>
        <v>0</v>
      </c>
      <c r="K53" s="78">
        <f t="shared" si="11"/>
        <v>0</v>
      </c>
      <c r="L53" s="78">
        <f t="shared" si="11"/>
        <v>0</v>
      </c>
      <c r="M53" s="78">
        <f t="shared" si="11"/>
        <v>0</v>
      </c>
      <c r="N53" s="78">
        <f t="shared" si="11"/>
        <v>0</v>
      </c>
    </row>
    <row r="54" spans="1:14" ht="37.5" customHeight="1">
      <c r="A54" s="54">
        <f>A53+1</f>
        <v>47</v>
      </c>
      <c r="B54" s="60" t="s">
        <v>5</v>
      </c>
      <c r="C54" s="60"/>
      <c r="D54" s="63"/>
      <c r="E54" s="63"/>
      <c r="F54" s="63"/>
      <c r="G54" s="63"/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</row>
    <row r="55" spans="1:14" ht="26.25" customHeight="1">
      <c r="A55" s="54">
        <f>A54+1</f>
        <v>48</v>
      </c>
      <c r="B55" s="60" t="s">
        <v>4</v>
      </c>
      <c r="C55" s="60"/>
      <c r="D55" s="63"/>
      <c r="E55" s="63"/>
      <c r="F55" s="63"/>
      <c r="G55" s="63"/>
      <c r="H55" s="79">
        <f>I55+J55+K55+L55+M55+N55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</row>
    <row r="56" spans="1:14" ht="26.25" customHeight="1">
      <c r="A56" s="54">
        <f>A55+1</f>
        <v>49</v>
      </c>
      <c r="B56" s="60" t="s">
        <v>11</v>
      </c>
      <c r="C56" s="60"/>
      <c r="D56" s="63"/>
      <c r="E56" s="63"/>
      <c r="F56" s="63"/>
      <c r="G56" s="63"/>
      <c r="H56" s="79">
        <f>SUM(I56:N56)</f>
        <v>3000</v>
      </c>
      <c r="I56" s="78">
        <v>3000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</row>
    <row r="57" spans="1:14" ht="20.25">
      <c r="A57" s="67"/>
      <c r="B57" s="68"/>
      <c r="C57" s="6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20.25">
      <c r="A58" s="67"/>
      <c r="B58" s="67"/>
      <c r="C58" s="70"/>
      <c r="D58" s="67"/>
      <c r="E58" s="67"/>
      <c r="F58" s="67"/>
      <c r="G58" s="67"/>
      <c r="H58" s="67"/>
      <c r="I58" s="67"/>
      <c r="J58" s="67"/>
      <c r="K58" s="68"/>
      <c r="L58" s="67"/>
      <c r="M58" s="67"/>
      <c r="N58" s="67"/>
    </row>
    <row r="59" spans="1:14" ht="20.25">
      <c r="A59" s="67"/>
      <c r="B59" s="67"/>
      <c r="C59" s="70"/>
      <c r="D59" s="67"/>
      <c r="E59" s="67"/>
      <c r="F59" s="67"/>
      <c r="G59" s="67"/>
      <c r="H59" s="67"/>
      <c r="I59" s="67"/>
      <c r="J59" s="67"/>
      <c r="K59" s="68"/>
      <c r="L59" s="67"/>
      <c r="M59" s="67"/>
      <c r="N59" s="67"/>
    </row>
    <row r="60" spans="1:14" ht="20.25">
      <c r="A60" s="67"/>
      <c r="B60" s="67"/>
      <c r="C60" s="70"/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67"/>
    </row>
  </sheetData>
  <sheetProtection/>
  <mergeCells count="10">
    <mergeCell ref="K1:N1"/>
    <mergeCell ref="A5:A6"/>
    <mergeCell ref="B5:B6"/>
    <mergeCell ref="C5:C6"/>
    <mergeCell ref="D5:E5"/>
    <mergeCell ref="F5:G5"/>
    <mergeCell ref="H5:N5"/>
    <mergeCell ref="K3:N3"/>
    <mergeCell ref="A4:N4"/>
    <mergeCell ref="K2:N2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view="pageBreakPreview" zoomScale="75" zoomScaleNormal="90" zoomScaleSheetLayoutView="75" zoomScalePageLayoutView="0" workbookViewId="0" topLeftCell="A1">
      <selection activeCell="C334" sqref="C334"/>
    </sheetView>
  </sheetViews>
  <sheetFormatPr defaultColWidth="9.140625" defaultRowHeight="15"/>
  <cols>
    <col min="1" max="1" width="8.140625" style="1" customWidth="1"/>
    <col min="2" max="2" width="25.00390625" style="1" customWidth="1"/>
    <col min="3" max="3" width="19.57421875" style="2" customWidth="1"/>
    <col min="4" max="4" width="11.7109375" style="1" bestFit="1" customWidth="1"/>
    <col min="5" max="5" width="11.00390625" style="1" customWidth="1"/>
    <col min="6" max="7" width="9.28125" style="1" bestFit="1" customWidth="1"/>
    <col min="8" max="8" width="15.57421875" style="1" customWidth="1"/>
    <col min="9" max="9" width="11.421875" style="1" customWidth="1"/>
    <col min="10" max="10" width="12.421875" style="1" customWidth="1"/>
    <col min="11" max="11" width="12.57421875" style="1" customWidth="1"/>
    <col min="12" max="12" width="12.00390625" style="1" customWidth="1"/>
    <col min="13" max="13" width="11.00390625" style="1" customWidth="1"/>
    <col min="14" max="14" width="11.42187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8:14" ht="109.5" customHeight="1">
      <c r="H1" s="42"/>
      <c r="I1" s="42"/>
      <c r="J1" s="42"/>
      <c r="K1" s="42"/>
      <c r="L1" s="87" t="s">
        <v>151</v>
      </c>
      <c r="M1" s="87"/>
      <c r="N1" s="87"/>
    </row>
    <row r="2" spans="2:14" ht="62.25" customHeight="1">
      <c r="B2" s="97" t="s">
        <v>108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4"/>
    </row>
    <row r="3" spans="1:15" s="16" customFormat="1" ht="126" customHeight="1">
      <c r="A3" s="95" t="s">
        <v>68</v>
      </c>
      <c r="B3" s="95" t="s">
        <v>6</v>
      </c>
      <c r="C3" s="95" t="s">
        <v>7</v>
      </c>
      <c r="D3" s="98" t="s">
        <v>8</v>
      </c>
      <c r="E3" s="98"/>
      <c r="F3" s="98" t="s">
        <v>9</v>
      </c>
      <c r="G3" s="98"/>
      <c r="H3" s="98" t="s">
        <v>0</v>
      </c>
      <c r="I3" s="98"/>
      <c r="J3" s="98"/>
      <c r="K3" s="98"/>
      <c r="L3" s="98"/>
      <c r="M3" s="98"/>
      <c r="N3" s="98"/>
      <c r="O3" s="15"/>
    </row>
    <row r="4" spans="1:15" ht="182.25" customHeight="1">
      <c r="A4" s="96"/>
      <c r="B4" s="96"/>
      <c r="C4" s="96"/>
      <c r="D4" s="18" t="s">
        <v>126</v>
      </c>
      <c r="E4" s="18" t="s">
        <v>75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5" ht="16.5" customHeight="1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>
      <c r="A6" s="11">
        <v>1</v>
      </c>
      <c r="B6" s="3" t="s">
        <v>72</v>
      </c>
      <c r="C6" s="11"/>
      <c r="D6" s="3"/>
      <c r="E6" s="3"/>
      <c r="F6" s="3"/>
      <c r="G6" s="3"/>
      <c r="H6" s="12">
        <f aca="true" t="shared" si="0" ref="H6:N6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>
      <c r="A7" s="11">
        <f aca="true" t="shared" si="1" ref="A7:A38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</v>
      </c>
      <c r="L9" s="43">
        <v>23191.11</v>
      </c>
      <c r="M9" s="12">
        <v>0</v>
      </c>
      <c r="N9" s="12">
        <v>0</v>
      </c>
      <c r="O9" s="2"/>
      <c r="P9" s="13"/>
    </row>
    <row r="10" spans="1:15" ht="29.25" customHeight="1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4" ht="19.5" customHeight="1">
      <c r="A11" s="11">
        <f t="shared" si="1"/>
        <v>6</v>
      </c>
      <c r="B11" s="88" t="s">
        <v>73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47.25">
      <c r="A12" s="11">
        <f t="shared" si="1"/>
        <v>7</v>
      </c>
      <c r="B12" s="20" t="s">
        <v>51</v>
      </c>
      <c r="C12" s="21"/>
      <c r="D12" s="21"/>
      <c r="E12" s="21"/>
      <c r="F12" s="21"/>
      <c r="G12" s="21"/>
      <c r="H12" s="22">
        <f aca="true" t="shared" si="2" ref="H12:N1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4" ht="15.7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aca="true" t="shared" si="3" ref="H13:N16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4" ht="15.7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37359.28</v>
      </c>
      <c r="M14" s="22">
        <f t="shared" si="3"/>
        <v>0</v>
      </c>
      <c r="N14" s="22">
        <f t="shared" si="3"/>
        <v>0</v>
      </c>
    </row>
    <row r="15" spans="1:14" ht="15.7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4" ht="31.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>
      <c r="A17" s="11">
        <f t="shared" si="1"/>
        <v>12</v>
      </c>
      <c r="B17" s="20" t="s">
        <v>13</v>
      </c>
      <c r="C17" s="39" t="s">
        <v>76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aca="true" t="shared" si="4" ref="I18:N18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ht="15.7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aca="true" t="shared" si="5" ref="I19:N19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ht="15.7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37359.28</v>
      </c>
      <c r="M20" s="6">
        <v>0</v>
      </c>
      <c r="N20" s="6">
        <v>0</v>
      </c>
    </row>
    <row r="21" spans="1:14" ht="15.7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>
      <c r="A23" s="11">
        <f t="shared" si="1"/>
        <v>18</v>
      </c>
      <c r="B23" s="92" t="s">
        <v>130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47.25" customHeight="1">
      <c r="A24" s="11">
        <f t="shared" si="1"/>
        <v>19</v>
      </c>
      <c r="B24" s="20" t="s">
        <v>52</v>
      </c>
      <c r="C24" s="26"/>
      <c r="D24" s="26"/>
      <c r="E24" s="26"/>
      <c r="F24" s="26"/>
      <c r="G24" s="26"/>
      <c r="H24" s="46">
        <f aca="true" t="shared" si="6" ref="H24:N24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aca="true" t="shared" si="7" ref="H25:N25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aca="true" t="shared" si="8" ref="K26:N2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39507.38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>
      <c r="A29" s="11">
        <f t="shared" si="1"/>
        <v>24</v>
      </c>
      <c r="B29" s="20" t="s">
        <v>109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1.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aca="true" t="shared" si="9" ref="H30:N30">H31+H32+H33+H34</f>
        <v>80895.48</v>
      </c>
      <c r="I30" s="47">
        <f t="shared" si="9"/>
        <v>146.48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 ht="15.75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 ht="15.75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 ht="15.75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146.48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1.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>
      <c r="A35" s="11">
        <f t="shared" si="1"/>
        <v>30</v>
      </c>
      <c r="B35" s="20" t="s">
        <v>110</v>
      </c>
      <c r="C35" s="29" t="s">
        <v>20</v>
      </c>
      <c r="D35" s="45">
        <f>H36</f>
        <v>156809.8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1.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156809.8</v>
      </c>
      <c r="I36" s="47">
        <f aca="true" t="shared" si="10" ref="I36:N36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 ht="15.7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 ht="15.7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 ht="15.75">
      <c r="A39" s="11">
        <f aca="true" t="shared" si="11" ref="A39:A63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1.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>
      <c r="A41" s="11">
        <f t="shared" si="11"/>
        <v>36</v>
      </c>
      <c r="B41" s="24" t="s">
        <v>102</v>
      </c>
      <c r="C41" s="29" t="s">
        <v>21</v>
      </c>
      <c r="D41" s="45">
        <f>H42</f>
        <v>1302.1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1.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1302.1</v>
      </c>
      <c r="I42" s="47">
        <f>I43+I44+I45</f>
        <v>0</v>
      </c>
      <c r="J42" s="47">
        <f>SUM(J43:J45)</f>
        <v>1302.1</v>
      </c>
      <c r="K42" s="47">
        <v>0</v>
      </c>
      <c r="L42" s="47">
        <v>0</v>
      </c>
      <c r="M42" s="28">
        <v>0</v>
      </c>
      <c r="N42" s="28">
        <v>0</v>
      </c>
    </row>
    <row r="43" spans="1:14" ht="15.7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5.7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5.7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1302.1</v>
      </c>
      <c r="I45" s="8">
        <v>0</v>
      </c>
      <c r="J45" s="8">
        <v>1302.1</v>
      </c>
      <c r="K45" s="8">
        <v>0</v>
      </c>
      <c r="L45" s="8">
        <v>0</v>
      </c>
      <c r="M45" s="8">
        <v>0</v>
      </c>
      <c r="N45" s="8">
        <v>0</v>
      </c>
    </row>
    <row r="46" spans="1:14" ht="31.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>
      <c r="A47" s="11">
        <f t="shared" si="11"/>
        <v>42</v>
      </c>
      <c r="B47" s="24" t="s">
        <v>132</v>
      </c>
      <c r="C47" s="29" t="s">
        <v>133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1.5">
      <c r="A48" s="11">
        <f t="shared" si="11"/>
        <v>43</v>
      </c>
      <c r="B48" s="20" t="s">
        <v>28</v>
      </c>
      <c r="C48" s="20"/>
      <c r="D48" s="47"/>
      <c r="E48" s="47"/>
      <c r="F48" s="47"/>
      <c r="G48" s="47"/>
      <c r="H48" s="47">
        <f>I48+J48+K48+L48+M48+N48</f>
        <v>4000</v>
      </c>
      <c r="I48" s="47">
        <f aca="true" t="shared" si="12" ref="I48:N48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ht="15.75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.75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.75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>
      <c r="A52" s="11">
        <v>59</v>
      </c>
      <c r="B52" s="89" t="s">
        <v>142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1:14" ht="47.25">
      <c r="A53" s="11">
        <f t="shared" si="11"/>
        <v>60</v>
      </c>
      <c r="B53" s="20" t="s">
        <v>53</v>
      </c>
      <c r="C53" s="21"/>
      <c r="D53" s="21"/>
      <c r="E53" s="21"/>
      <c r="F53" s="21"/>
      <c r="G53" s="21"/>
      <c r="H53" s="22">
        <f aca="true" t="shared" si="13" ref="H53:N53">H54+H55+H56+H57</f>
        <v>63675.1</v>
      </c>
      <c r="I53" s="22">
        <f t="shared" si="13"/>
        <v>1700.7</v>
      </c>
      <c r="J53" s="22">
        <f t="shared" si="13"/>
        <v>144.3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ht="15.7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aca="true" t="shared" si="14" ref="H54:N55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ht="15.7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ht="15.7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</v>
      </c>
      <c r="I56" s="22">
        <f>I62</f>
        <v>1700.7</v>
      </c>
      <c r="J56" s="22">
        <f>J62+J68</f>
        <v>144.3</v>
      </c>
      <c r="K56" s="22">
        <f aca="true" t="shared" si="15" ref="K56:N57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>
      <c r="A58" s="11">
        <f t="shared" si="11"/>
        <v>65</v>
      </c>
      <c r="B58" s="20" t="s">
        <v>24</v>
      </c>
      <c r="C58" s="29" t="s">
        <v>25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1.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aca="true" t="shared" si="16" ref="I59:N59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ht="15.7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 ht="15.7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 ht="15.7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1.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>
      <c r="A64" s="11" t="s">
        <v>134</v>
      </c>
      <c r="B64" s="20" t="s">
        <v>149</v>
      </c>
      <c r="C64" s="29" t="s">
        <v>140</v>
      </c>
      <c r="D64" s="45">
        <f>H65</f>
        <v>144.3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>
      <c r="A65" s="11" t="s">
        <v>135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</v>
      </c>
      <c r="I65" s="47">
        <f aca="true" t="shared" si="17" ref="I65:N65">I66+I67+I68+I69</f>
        <v>0</v>
      </c>
      <c r="J65" s="47">
        <f t="shared" si="17"/>
        <v>144.3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ht="15.75">
      <c r="A66" s="11" t="s">
        <v>136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 ht="15.75">
      <c r="A67" s="11" t="s">
        <v>137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 ht="15.75">
      <c r="A68" s="11" t="s">
        <v>138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</v>
      </c>
      <c r="I68" s="47">
        <v>0</v>
      </c>
      <c r="J68" s="47">
        <v>144.3</v>
      </c>
      <c r="K68" s="47">
        <v>0</v>
      </c>
      <c r="L68" s="28">
        <v>0</v>
      </c>
      <c r="M68" s="28">
        <v>0</v>
      </c>
      <c r="N68" s="28">
        <v>0</v>
      </c>
    </row>
    <row r="69" spans="1:14" ht="31.5">
      <c r="A69" s="11" t="s">
        <v>139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5.75">
      <c r="A70" s="11">
        <v>101</v>
      </c>
      <c r="B70" s="89" t="s">
        <v>143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1:14" ht="45.75" customHeight="1">
      <c r="A71" s="11">
        <f>A70+1</f>
        <v>102</v>
      </c>
      <c r="B71" s="20" t="s">
        <v>141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aca="true" t="shared" si="18" ref="I71:N71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ht="15.7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ht="15.75">
      <c r="A73" s="11">
        <f aca="true" t="shared" si="19" ref="A73:A104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aca="true" t="shared" si="20" ref="L73:N75">L79+L85+L91+L97+L103+L109</f>
        <v>0</v>
      </c>
      <c r="M73" s="23">
        <f t="shared" si="20"/>
        <v>0</v>
      </c>
      <c r="N73" s="23">
        <f t="shared" si="20"/>
        <v>0</v>
      </c>
    </row>
    <row r="74" spans="1:14" ht="15.7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>
      <c r="A76" s="11">
        <f t="shared" si="19"/>
        <v>107</v>
      </c>
      <c r="B76" s="24" t="s">
        <v>128</v>
      </c>
      <c r="C76" s="29" t="s">
        <v>50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1.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aca="true" t="shared" si="21" ref="I77:N77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ht="15.75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 ht="15.75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 ht="15.75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1.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>
      <c r="A82" s="11">
        <f t="shared" si="19"/>
        <v>113</v>
      </c>
      <c r="B82" s="24" t="s">
        <v>74</v>
      </c>
      <c r="C82" s="29" t="s">
        <v>69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1.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aca="true" t="shared" si="22" ref="I83:N83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ht="15.75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 ht="15.75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 ht="15.75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1.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>
      <c r="A88" s="11">
        <f t="shared" si="19"/>
        <v>119</v>
      </c>
      <c r="B88" s="24" t="s">
        <v>127</v>
      </c>
      <c r="C88" s="29" t="s">
        <v>70</v>
      </c>
      <c r="D88" s="45">
        <f>H89</f>
        <v>9660.7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1.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</v>
      </c>
      <c r="I89" s="47">
        <f aca="true" t="shared" si="23" ref="I89:N89">I90+I91+I93+I92</f>
        <v>530</v>
      </c>
      <c r="J89" s="47">
        <f t="shared" si="23"/>
        <v>0</v>
      </c>
      <c r="K89" s="47">
        <f t="shared" si="23"/>
        <v>9130.7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ht="15.75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 ht="15.75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 ht="15.75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</v>
      </c>
      <c r="L92" s="28">
        <v>0</v>
      </c>
      <c r="M92" s="28">
        <v>0</v>
      </c>
      <c r="N92" s="28">
        <v>0</v>
      </c>
    </row>
    <row r="93" spans="1:14" ht="29.25" customHeight="1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>
      <c r="A94" s="11">
        <f t="shared" si="19"/>
        <v>125</v>
      </c>
      <c r="B94" s="24" t="s">
        <v>107</v>
      </c>
      <c r="C94" s="29" t="s">
        <v>111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1.5">
      <c r="A95" s="11">
        <f t="shared" si="19"/>
        <v>126</v>
      </c>
      <c r="B95" s="20" t="s">
        <v>28</v>
      </c>
      <c r="C95" s="20"/>
      <c r="D95" s="47"/>
      <c r="E95" s="19"/>
      <c r="F95" s="19"/>
      <c r="G95" s="19"/>
      <c r="H95" s="47">
        <f>I95+J95+K95+L95+M95+N95</f>
        <v>653</v>
      </c>
      <c r="I95" s="47">
        <f aca="true" t="shared" si="24" ref="I95:N95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ht="15.75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 ht="15.75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 ht="15.75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1.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>
      <c r="A100" s="11">
        <f t="shared" si="19"/>
        <v>131</v>
      </c>
      <c r="B100" s="24" t="s">
        <v>79</v>
      </c>
      <c r="C100" s="29" t="s">
        <v>26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1.5">
      <c r="A101" s="11">
        <f t="shared" si="19"/>
        <v>132</v>
      </c>
      <c r="B101" s="20" t="s">
        <v>29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aca="true" t="shared" si="25" ref="I101:N101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ht="15.75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 ht="15.75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 ht="15.75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1181.6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1.5">
      <c r="A105" s="11">
        <f aca="true" t="shared" si="26" ref="A105:A135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>
      <c r="A106" s="37">
        <f t="shared" si="26"/>
        <v>137</v>
      </c>
      <c r="B106" s="24" t="s">
        <v>80</v>
      </c>
      <c r="C106" s="29" t="s">
        <v>71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1.5">
      <c r="A107" s="11">
        <f t="shared" si="26"/>
        <v>138</v>
      </c>
      <c r="B107" s="20" t="s">
        <v>30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aca="true" t="shared" si="27" ref="I107:N10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ht="15.75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 ht="15.75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 ht="15.75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1.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>
      <c r="A112" s="37">
        <f t="shared" si="26"/>
        <v>143</v>
      </c>
      <c r="B112" s="24" t="s">
        <v>112</v>
      </c>
      <c r="C112" s="29" t="s">
        <v>81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1.5">
      <c r="A113" s="11">
        <f t="shared" si="26"/>
        <v>144</v>
      </c>
      <c r="B113" s="20" t="s">
        <v>33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aca="true" t="shared" si="28" ref="I113:N113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ht="15.75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 ht="15.75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 ht="15.75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1.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>
      <c r="A118" s="37">
        <f t="shared" si="26"/>
        <v>149</v>
      </c>
      <c r="B118" s="24" t="s">
        <v>129</v>
      </c>
      <c r="C118" s="29" t="s">
        <v>83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1.5">
      <c r="A119" s="11">
        <f t="shared" si="26"/>
        <v>150</v>
      </c>
      <c r="B119" s="20" t="s">
        <v>34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aca="true" t="shared" si="29" ref="I119:N11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ht="15.75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 ht="15.75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 ht="15.75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1.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10.25">
      <c r="A124" s="37">
        <f t="shared" si="26"/>
        <v>155</v>
      </c>
      <c r="B124" s="24" t="s">
        <v>103</v>
      </c>
      <c r="C124" s="29" t="s">
        <v>84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1.5">
      <c r="A125" s="11">
        <f t="shared" si="26"/>
        <v>156</v>
      </c>
      <c r="B125" s="20" t="s">
        <v>35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aca="true" t="shared" si="30" ref="I125:N125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ht="15.75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 ht="15.75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 ht="15.75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1.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10.25">
      <c r="A130" s="37">
        <f t="shared" si="26"/>
        <v>161</v>
      </c>
      <c r="B130" s="24" t="s">
        <v>104</v>
      </c>
      <c r="C130" s="29" t="s">
        <v>32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1.5">
      <c r="A131" s="11">
        <f t="shared" si="26"/>
        <v>162</v>
      </c>
      <c r="B131" s="20" t="s">
        <v>36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aca="true" t="shared" si="31" ref="I131:N1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ht="15.75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 ht="15.75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 ht="15.75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1.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4.5">
      <c r="A136" s="11">
        <v>156</v>
      </c>
      <c r="B136" s="20" t="s">
        <v>101</v>
      </c>
      <c r="C136" s="29" t="s">
        <v>32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1.5">
      <c r="A137" s="11">
        <v>157</v>
      </c>
      <c r="B137" s="20" t="s">
        <v>37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aca="true" t="shared" si="32" ref="I137:N137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ht="15.75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 ht="15.75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 ht="15.75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1.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>
      <c r="A142" s="11">
        <v>162</v>
      </c>
      <c r="B142" s="20" t="s">
        <v>105</v>
      </c>
      <c r="C142" s="29" t="s">
        <v>32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1.5">
      <c r="A143" s="11">
        <v>163</v>
      </c>
      <c r="B143" s="20" t="s">
        <v>40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aca="true" t="shared" si="33" ref="I143:N14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ht="15.75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 ht="15.75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 ht="15.75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1.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 ht="15.75">
      <c r="A148" s="11">
        <v>180</v>
      </c>
      <c r="B148" s="89" t="s">
        <v>144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</row>
    <row r="149" spans="1:14" ht="47.25">
      <c r="A149" s="11">
        <f aca="true" t="shared" si="34" ref="A149:A168">A148+1</f>
        <v>181</v>
      </c>
      <c r="B149" s="20" t="s">
        <v>145</v>
      </c>
      <c r="C149" s="21"/>
      <c r="D149" s="21"/>
      <c r="E149" s="21"/>
      <c r="F149" s="21"/>
      <c r="G149" s="21"/>
      <c r="H149" s="22">
        <f aca="true" t="shared" si="35" ref="H149:N149">H150+H151+H152+H153</f>
        <v>275422.05</v>
      </c>
      <c r="I149" s="22">
        <f t="shared" si="35"/>
        <v>321.75</v>
      </c>
      <c r="J149" s="22">
        <f t="shared" si="35"/>
        <v>2077.7</v>
      </c>
      <c r="K149" s="22">
        <f t="shared" si="35"/>
        <v>268342.6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ht="15.7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aca="true" t="shared" si="36" ref="H150:N150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ht="15.7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ht="15.7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aca="true" t="shared" si="37" ref="H152:N152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2077.7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aca="true" t="shared" si="38" ref="H153:N153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>
      <c r="A154" s="37">
        <f t="shared" si="34"/>
        <v>186</v>
      </c>
      <c r="B154" s="20" t="s">
        <v>113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1.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aca="true" t="shared" si="39" ref="I155:N155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 ht="15.75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 ht="15.75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 ht="15.75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1.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4.5">
      <c r="A160" s="11">
        <f t="shared" si="34"/>
        <v>192</v>
      </c>
      <c r="B160" s="20" t="s">
        <v>114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1.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aca="true" t="shared" si="40" ref="I161:N161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 ht="15.75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 ht="15.75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 ht="15.75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1.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.75">
      <c r="A166" s="11">
        <f t="shared" si="34"/>
        <v>198</v>
      </c>
      <c r="B166" s="20" t="s">
        <v>31</v>
      </c>
      <c r="C166" s="29" t="s">
        <v>32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1.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aca="true" t="shared" si="41" ref="I167:N167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 ht="15.75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 ht="15.75">
      <c r="A169" s="11">
        <f aca="true" t="shared" si="42" ref="A169:A200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 ht="15.75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1.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.75">
      <c r="A172" s="11">
        <f t="shared" si="42"/>
        <v>204</v>
      </c>
      <c r="B172" s="20" t="s">
        <v>115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1.5">
      <c r="A173" s="11">
        <f t="shared" si="42"/>
        <v>205</v>
      </c>
      <c r="B173" s="20" t="s">
        <v>28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aca="true" t="shared" si="43" ref="I173:N17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 ht="15.75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 ht="15.75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 ht="15.75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1.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>
      <c r="A178" s="11">
        <f t="shared" si="42"/>
        <v>210</v>
      </c>
      <c r="B178" s="32" t="s">
        <v>77</v>
      </c>
      <c r="C178" s="29" t="s">
        <v>27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1.5">
      <c r="A179" s="11">
        <f t="shared" si="42"/>
        <v>211</v>
      </c>
      <c r="B179" s="32" t="s">
        <v>29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aca="true" t="shared" si="44" ref="I179:N179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 ht="15.75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 ht="15.75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 ht="15.75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1.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.75">
      <c r="A184" s="11">
        <f t="shared" si="42"/>
        <v>216</v>
      </c>
      <c r="B184" s="20" t="s">
        <v>116</v>
      </c>
      <c r="C184" s="29" t="s">
        <v>20</v>
      </c>
      <c r="D184" s="45">
        <f>H185</f>
        <v>10328.3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1.5">
      <c r="A185" s="11">
        <f t="shared" si="42"/>
        <v>217</v>
      </c>
      <c r="B185" s="20" t="s">
        <v>30</v>
      </c>
      <c r="C185" s="20"/>
      <c r="D185" s="47"/>
      <c r="E185" s="19"/>
      <c r="F185" s="19"/>
      <c r="G185" s="19"/>
      <c r="H185" s="47">
        <f>I185+J185+K185+L185+M185+N185</f>
        <v>10328.3</v>
      </c>
      <c r="I185" s="47">
        <f aca="true" t="shared" si="45" ref="I185:N185">I186+I187+I188+I189</f>
        <v>0</v>
      </c>
      <c r="J185" s="47">
        <f t="shared" si="45"/>
        <v>0</v>
      </c>
      <c r="K185" s="47">
        <f t="shared" si="45"/>
        <v>10328.3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 ht="15.75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 ht="15.75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 ht="15.75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548.3</v>
      </c>
      <c r="I188" s="47">
        <v>0</v>
      </c>
      <c r="J188" s="47">
        <v>0</v>
      </c>
      <c r="K188" s="47">
        <v>548.3</v>
      </c>
      <c r="L188" s="47">
        <v>0</v>
      </c>
      <c r="M188" s="47">
        <v>0</v>
      </c>
      <c r="N188" s="28">
        <v>0</v>
      </c>
    </row>
    <row r="189" spans="1:14" ht="31.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>
      <c r="A190" s="11">
        <f t="shared" si="42"/>
        <v>222</v>
      </c>
      <c r="B190" s="20" t="s">
        <v>117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1.5">
      <c r="A191" s="11">
        <f t="shared" si="42"/>
        <v>223</v>
      </c>
      <c r="B191" s="20" t="s">
        <v>33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aca="true" t="shared" si="46" ref="I191:N191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 ht="15.75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 ht="15.75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 ht="15.75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1.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.75">
      <c r="A196" s="11">
        <f t="shared" si="42"/>
        <v>228</v>
      </c>
      <c r="B196" s="20" t="s">
        <v>118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1.5">
      <c r="A197" s="11">
        <f t="shared" si="42"/>
        <v>229</v>
      </c>
      <c r="B197" s="20" t="s">
        <v>34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aca="true" t="shared" si="47" ref="I197:N19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 ht="15.75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 ht="15.75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 ht="15.75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1.5">
      <c r="A201" s="11">
        <f aca="true" t="shared" si="48" ref="A201:A232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.75">
      <c r="A202" s="11">
        <f t="shared" si="48"/>
        <v>234</v>
      </c>
      <c r="B202" s="20" t="s">
        <v>119</v>
      </c>
      <c r="C202" s="29" t="s">
        <v>20</v>
      </c>
      <c r="D202" s="45">
        <f>H203</f>
        <v>22015.2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1.5">
      <c r="A203" s="11">
        <f t="shared" si="48"/>
        <v>235</v>
      </c>
      <c r="B203" s="20" t="s">
        <v>35</v>
      </c>
      <c r="C203" s="20"/>
      <c r="D203" s="22"/>
      <c r="E203" s="19"/>
      <c r="F203" s="19"/>
      <c r="G203" s="19"/>
      <c r="H203" s="47">
        <f>I203+J203+K203+L203+M203+N203</f>
        <v>22015.2</v>
      </c>
      <c r="I203" s="47">
        <f aca="true" t="shared" si="49" ref="I203:N203">I204+I205+I206+I207</f>
        <v>0</v>
      </c>
      <c r="J203" s="47">
        <f t="shared" si="49"/>
        <v>0</v>
      </c>
      <c r="K203" s="47">
        <f t="shared" si="49"/>
        <v>22015.2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 ht="15.7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 ht="15.7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 ht="15.7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1.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>
      <c r="A208" s="11">
        <f t="shared" si="48"/>
        <v>240</v>
      </c>
      <c r="B208" s="24" t="s">
        <v>78</v>
      </c>
      <c r="C208" s="29" t="s">
        <v>27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1.5">
      <c r="A209" s="11">
        <f t="shared" si="48"/>
        <v>241</v>
      </c>
      <c r="B209" s="20" t="s">
        <v>36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aca="true" t="shared" si="50" ref="I209:N209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 ht="15.75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 ht="15.75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 ht="15.75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1.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.75">
      <c r="A214" s="11">
        <f t="shared" si="48"/>
        <v>246</v>
      </c>
      <c r="B214" s="20" t="s">
        <v>38</v>
      </c>
      <c r="C214" s="29" t="s">
        <v>39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1.5">
      <c r="A215" s="11">
        <f t="shared" si="48"/>
        <v>247</v>
      </c>
      <c r="B215" s="20" t="s">
        <v>37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aca="true" t="shared" si="51" ref="I215:N215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 ht="15.75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 ht="15.75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 ht="15.75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1.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>
      <c r="A220" s="11">
        <f t="shared" si="48"/>
        <v>252</v>
      </c>
      <c r="B220" s="20" t="s">
        <v>106</v>
      </c>
      <c r="C220" s="29" t="s">
        <v>146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1.5">
      <c r="A221" s="11">
        <f t="shared" si="48"/>
        <v>253</v>
      </c>
      <c r="B221" s="20" t="s">
        <v>40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aca="true" t="shared" si="52" ref="I221:N221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 ht="15.75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 ht="15.75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 ht="15.75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1.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.75">
      <c r="A226" s="11">
        <f t="shared" si="48"/>
        <v>258</v>
      </c>
      <c r="B226" s="20" t="s">
        <v>82</v>
      </c>
      <c r="C226" s="29" t="s">
        <v>26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1.5">
      <c r="A227" s="11">
        <f t="shared" si="48"/>
        <v>259</v>
      </c>
      <c r="B227" s="20" t="s">
        <v>41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aca="true" t="shared" si="53" ref="I227:N227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 ht="15.75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 ht="15.75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 ht="15.75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1.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>
      <c r="A232" s="11">
        <f t="shared" si="48"/>
        <v>264</v>
      </c>
      <c r="B232" s="24" t="s">
        <v>100</v>
      </c>
      <c r="C232" s="29" t="s">
        <v>43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1.5">
      <c r="A233" s="11">
        <f aca="true" t="shared" si="54" ref="A233:A264">A232+1</f>
        <v>265</v>
      </c>
      <c r="B233" s="20" t="s">
        <v>42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aca="true" t="shared" si="55" ref="I233:N233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 ht="15.75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 ht="15.75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 ht="15.75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1.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.75">
      <c r="A238" s="37">
        <f t="shared" si="54"/>
        <v>270</v>
      </c>
      <c r="B238" s="20" t="s">
        <v>45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1.5">
      <c r="A239" s="11">
        <f t="shared" si="54"/>
        <v>271</v>
      </c>
      <c r="B239" s="20" t="s">
        <v>44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aca="true" t="shared" si="56" ref="I239:N239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 ht="15.75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 ht="15.75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 ht="15.75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</v>
      </c>
      <c r="I242" s="47">
        <v>0</v>
      </c>
      <c r="J242" s="47">
        <v>0</v>
      </c>
      <c r="K242" s="47">
        <v>153.3</v>
      </c>
      <c r="L242" s="47">
        <v>0</v>
      </c>
      <c r="M242" s="47">
        <v>0</v>
      </c>
      <c r="N242" s="28">
        <v>0</v>
      </c>
    </row>
    <row r="243" spans="1:14" ht="31.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3">
      <c r="A244" s="11">
        <f t="shared" si="54"/>
        <v>276</v>
      </c>
      <c r="B244" s="20" t="s">
        <v>120</v>
      </c>
      <c r="C244" s="29" t="s">
        <v>32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1.5">
      <c r="A245" s="11">
        <f t="shared" si="54"/>
        <v>277</v>
      </c>
      <c r="B245" s="20" t="s">
        <v>46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aca="true" t="shared" si="57" ref="I245:N245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 ht="15.75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 ht="15.75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 ht="15.75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1.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3">
      <c r="A250" s="11">
        <f t="shared" si="54"/>
        <v>282</v>
      </c>
      <c r="B250" s="20" t="s">
        <v>121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1.5">
      <c r="A251" s="11">
        <f t="shared" si="54"/>
        <v>283</v>
      </c>
      <c r="B251" s="20" t="s">
        <v>47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aca="true" t="shared" si="58" ref="I251:N251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 ht="15.75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 ht="15.75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 ht="15.75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1.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3">
      <c r="A256" s="11">
        <f t="shared" si="54"/>
        <v>288</v>
      </c>
      <c r="B256" s="20" t="s">
        <v>122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1.5">
      <c r="A257" s="11">
        <f t="shared" si="54"/>
        <v>289</v>
      </c>
      <c r="B257" s="20" t="s">
        <v>48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aca="true" t="shared" si="59" ref="I257:N257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 ht="15.75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 ht="15.75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 ht="15.75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1.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.75">
      <c r="A262" s="11">
        <f t="shared" si="54"/>
        <v>294</v>
      </c>
      <c r="B262" s="20" t="s">
        <v>123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1.5">
      <c r="A263" s="11">
        <f t="shared" si="54"/>
        <v>295</v>
      </c>
      <c r="B263" s="20" t="s">
        <v>49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aca="true" t="shared" si="60" ref="I263:N263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 ht="15.75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 ht="15.75">
      <c r="A265" s="11">
        <f aca="true" t="shared" si="61" ref="A265:A296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 ht="15.75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</v>
      </c>
      <c r="I266" s="47">
        <v>0</v>
      </c>
      <c r="J266" s="47">
        <v>0</v>
      </c>
      <c r="K266" s="47">
        <v>650.7</v>
      </c>
      <c r="L266" s="47">
        <v>0</v>
      </c>
      <c r="M266" s="47">
        <v>0</v>
      </c>
      <c r="N266" s="28">
        <v>0</v>
      </c>
    </row>
    <row r="267" spans="1:14" ht="31.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4.5">
      <c r="A268" s="40">
        <f t="shared" si="61"/>
        <v>300</v>
      </c>
      <c r="B268" s="20" t="s">
        <v>85</v>
      </c>
      <c r="C268" s="29" t="s">
        <v>86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1.5">
      <c r="A269" s="11">
        <f t="shared" si="61"/>
        <v>301</v>
      </c>
      <c r="B269" s="20" t="s">
        <v>87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aca="true" t="shared" si="62" ref="I269:N269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 ht="15.75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 ht="15.75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 ht="15.75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1250.1</v>
      </c>
      <c r="I272" s="47">
        <v>0</v>
      </c>
      <c r="J272" s="47">
        <v>0</v>
      </c>
      <c r="K272" s="47">
        <v>1250.1</v>
      </c>
      <c r="L272" s="47">
        <v>0</v>
      </c>
      <c r="M272" s="47">
        <v>0</v>
      </c>
      <c r="N272" s="28">
        <v>0</v>
      </c>
    </row>
    <row r="273" spans="1:14" ht="31.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4.5">
      <c r="A274" s="40">
        <f t="shared" si="61"/>
        <v>306</v>
      </c>
      <c r="B274" s="20" t="s">
        <v>88</v>
      </c>
      <c r="C274" s="29" t="s">
        <v>86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1.5">
      <c r="A275" s="11">
        <f t="shared" si="61"/>
        <v>307</v>
      </c>
      <c r="B275" s="20" t="s">
        <v>90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aca="true" t="shared" si="63" ref="I275:N275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 ht="15.75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 ht="15.75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 ht="15.75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1.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4.5">
      <c r="A280" s="40">
        <f t="shared" si="61"/>
        <v>312</v>
      </c>
      <c r="B280" s="20" t="s">
        <v>91</v>
      </c>
      <c r="C280" s="29" t="s">
        <v>86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1.5">
      <c r="A281" s="11">
        <f t="shared" si="61"/>
        <v>313</v>
      </c>
      <c r="B281" s="20" t="s">
        <v>89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aca="true" t="shared" si="64" ref="I281:N281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 ht="15.75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 ht="15.75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 ht="15.75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1.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4.5">
      <c r="A286" s="40">
        <f t="shared" si="61"/>
        <v>318</v>
      </c>
      <c r="B286" s="20" t="s">
        <v>92</v>
      </c>
      <c r="C286" s="29" t="s">
        <v>86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1.5">
      <c r="A287" s="11">
        <f t="shared" si="61"/>
        <v>319</v>
      </c>
      <c r="B287" s="20" t="s">
        <v>93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aca="true" t="shared" si="65" ref="I287:N287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 ht="15.75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 ht="15.75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 ht="15.75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1.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4.5">
      <c r="A292" s="40">
        <f t="shared" si="61"/>
        <v>324</v>
      </c>
      <c r="B292" s="20" t="s">
        <v>95</v>
      </c>
      <c r="C292" s="29" t="s">
        <v>86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1.5">
      <c r="A293" s="11">
        <f t="shared" si="61"/>
        <v>325</v>
      </c>
      <c r="B293" s="20" t="s">
        <v>94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aca="true" t="shared" si="66" ref="I293:N293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 ht="15.75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 ht="15.75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 ht="15.75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</v>
      </c>
      <c r="I296" s="47">
        <v>0</v>
      </c>
      <c r="J296" s="47">
        <v>0</v>
      </c>
      <c r="K296" s="47">
        <v>1283.9</v>
      </c>
      <c r="L296" s="47">
        <v>0</v>
      </c>
      <c r="M296" s="47">
        <v>0</v>
      </c>
      <c r="N296" s="28">
        <v>0</v>
      </c>
    </row>
    <row r="297" spans="1:14" ht="31.5">
      <c r="A297" s="11">
        <f aca="true" t="shared" si="67" ref="A297:A32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4.5">
      <c r="A298" s="31">
        <f t="shared" si="67"/>
        <v>330</v>
      </c>
      <c r="B298" s="20" t="s">
        <v>96</v>
      </c>
      <c r="C298" s="29" t="s">
        <v>86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1.5">
      <c r="A299" s="11">
        <f t="shared" si="67"/>
        <v>331</v>
      </c>
      <c r="B299" s="20" t="s">
        <v>97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aca="true" t="shared" si="68" ref="I299:N299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 ht="15.75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 ht="15.75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 ht="15.75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</v>
      </c>
      <c r="I302" s="47">
        <v>0</v>
      </c>
      <c r="J302" s="47">
        <v>0</v>
      </c>
      <c r="K302" s="47">
        <v>1257.4</v>
      </c>
      <c r="L302" s="47">
        <v>0</v>
      </c>
      <c r="M302" s="47">
        <v>0</v>
      </c>
      <c r="N302" s="28">
        <v>0</v>
      </c>
    </row>
    <row r="303" spans="1:14" ht="31.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3">
      <c r="A304" s="40">
        <f t="shared" si="67"/>
        <v>336</v>
      </c>
      <c r="B304" s="20" t="s">
        <v>124</v>
      </c>
      <c r="C304" s="29" t="s">
        <v>32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1.5">
      <c r="A305" s="11">
        <f t="shared" si="67"/>
        <v>337</v>
      </c>
      <c r="B305" s="20" t="s">
        <v>98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aca="true" t="shared" si="69" ref="I305:N305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 ht="15.75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 ht="15.75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 ht="15.75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1.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>
      <c r="A310" s="40">
        <f t="shared" si="67"/>
        <v>342</v>
      </c>
      <c r="B310" s="20" t="s">
        <v>125</v>
      </c>
      <c r="C310" s="29" t="s">
        <v>32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1.5">
      <c r="A311" s="11">
        <f t="shared" si="67"/>
        <v>343</v>
      </c>
      <c r="B311" s="20" t="s">
        <v>99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aca="true" t="shared" si="70" ref="I311:N311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 ht="15.75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 ht="15.75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 ht="15.75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1.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>
      <c r="A316" s="40">
        <f t="shared" si="67"/>
        <v>348</v>
      </c>
      <c r="B316" s="20" t="s">
        <v>150</v>
      </c>
      <c r="C316" s="29" t="s">
        <v>32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1.5">
      <c r="A317" s="11">
        <f t="shared" si="67"/>
        <v>349</v>
      </c>
      <c r="B317" s="20" t="s">
        <v>147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aca="true" t="shared" si="71" ref="I317:N317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 ht="15.75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 ht="15.75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 ht="15.75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1.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>
      <c r="A322" s="40">
        <f t="shared" si="67"/>
        <v>354</v>
      </c>
      <c r="B322" s="20" t="s">
        <v>148</v>
      </c>
      <c r="C322" s="29" t="s">
        <v>32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1.5">
      <c r="A323" s="11">
        <f t="shared" si="67"/>
        <v>355</v>
      </c>
      <c r="B323" s="20" t="s">
        <v>99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aca="true" t="shared" si="72" ref="I323:N323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 ht="15.75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 ht="15.75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 ht="15.75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1.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ht="15.75">
      <c r="B333" s="1" t="s">
        <v>152</v>
      </c>
    </row>
  </sheetData>
  <sheetProtection/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rintOptions/>
  <pageMargins left="0.984251968503937" right="0.7874015748031497" top="1.062992125984252" bottom="0.7874015748031497" header="0.31496062992125984" footer="0.31496062992125984"/>
  <pageSetup horizontalDpi="600" verticalDpi="600" orientation="landscape" paperSize="9" scale="70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9">
      <selection activeCell="G57" sqref="G57"/>
    </sheetView>
  </sheetViews>
  <sheetFormatPr defaultColWidth="9.140625" defaultRowHeight="15"/>
  <cols>
    <col min="2" max="2" width="17.421875" style="0" customWidth="1"/>
  </cols>
  <sheetData>
    <row r="2" spans="1:3" ht="15">
      <c r="A2">
        <v>1</v>
      </c>
      <c r="B2" t="s">
        <v>54</v>
      </c>
      <c r="C2">
        <v>57609.104999999996</v>
      </c>
    </row>
    <row r="3" spans="2:3" ht="15">
      <c r="B3" t="s">
        <v>55</v>
      </c>
      <c r="C3">
        <v>0</v>
      </c>
    </row>
    <row r="4" spans="2:3" ht="15">
      <c r="B4" t="s">
        <v>56</v>
      </c>
      <c r="C4">
        <v>15612</v>
      </c>
    </row>
    <row r="5" spans="2:3" ht="15">
      <c r="B5" t="s">
        <v>57</v>
      </c>
      <c r="C5">
        <v>3058.6</v>
      </c>
    </row>
    <row r="6" spans="2:3" ht="15">
      <c r="B6" t="s">
        <v>58</v>
      </c>
      <c r="C6">
        <v>38938.505000000005</v>
      </c>
    </row>
    <row r="7" spans="1:3" ht="15">
      <c r="A7">
        <v>2</v>
      </c>
      <c r="B7" t="s">
        <v>54</v>
      </c>
      <c r="C7">
        <v>1798293.338</v>
      </c>
    </row>
    <row r="8" spans="2:3" ht="15">
      <c r="B8" t="s">
        <v>55</v>
      </c>
      <c r="C8">
        <v>0</v>
      </c>
    </row>
    <row r="9" spans="2:3" ht="15">
      <c r="B9" t="s">
        <v>59</v>
      </c>
      <c r="C9">
        <v>262709.73199999996</v>
      </c>
    </row>
    <row r="10" spans="2:3" ht="15">
      <c r="B10" t="s">
        <v>57</v>
      </c>
      <c r="C10">
        <v>1482727.6060000001</v>
      </c>
    </row>
    <row r="11" spans="2:3" ht="15">
      <c r="B11" t="s">
        <v>58</v>
      </c>
      <c r="C11">
        <v>52856</v>
      </c>
    </row>
    <row r="12" spans="1:3" ht="15">
      <c r="A12">
        <v>3</v>
      </c>
      <c r="B12" t="s">
        <v>60</v>
      </c>
      <c r="C12">
        <v>97676</v>
      </c>
    </row>
    <row r="13" spans="2:3" ht="15">
      <c r="B13" t="s">
        <v>57</v>
      </c>
      <c r="C13">
        <v>56961</v>
      </c>
    </row>
    <row r="14" spans="2:3" ht="15">
      <c r="B14" t="s">
        <v>58</v>
      </c>
      <c r="C14">
        <v>37337</v>
      </c>
    </row>
    <row r="15" spans="1:3" ht="15">
      <c r="A15">
        <v>4</v>
      </c>
      <c r="B15" t="s">
        <v>54</v>
      </c>
      <c r="C15">
        <v>373927.2</v>
      </c>
    </row>
    <row r="16" spans="2:3" ht="15">
      <c r="B16" t="s">
        <v>55</v>
      </c>
      <c r="C16">
        <v>0</v>
      </c>
    </row>
    <row r="17" spans="2:3" ht="15">
      <c r="B17" t="s">
        <v>57</v>
      </c>
      <c r="C17">
        <v>224078</v>
      </c>
    </row>
    <row r="18" spans="2:3" ht="15">
      <c r="B18" t="s">
        <v>58</v>
      </c>
      <c r="C18">
        <v>149849.2</v>
      </c>
    </row>
    <row r="19" spans="1:3" ht="15">
      <c r="A19">
        <v>5</v>
      </c>
      <c r="B19" t="s">
        <v>54</v>
      </c>
      <c r="C19">
        <v>258637</v>
      </c>
    </row>
    <row r="20" ht="15">
      <c r="B20" t="s">
        <v>55</v>
      </c>
    </row>
    <row r="21" spans="2:3" ht="15">
      <c r="B21" t="s">
        <v>61</v>
      </c>
      <c r="C21">
        <v>0</v>
      </c>
    </row>
    <row r="22" spans="2:3" ht="15">
      <c r="B22" t="s">
        <v>58</v>
      </c>
      <c r="C22">
        <v>258637</v>
      </c>
    </row>
    <row r="23" spans="1:3" ht="15">
      <c r="A23">
        <v>6</v>
      </c>
      <c r="B23" t="s">
        <v>54</v>
      </c>
      <c r="C23">
        <v>57807.8</v>
      </c>
    </row>
    <row r="24" ht="15">
      <c r="B24" t="s">
        <v>55</v>
      </c>
    </row>
    <row r="25" spans="2:3" ht="15">
      <c r="B25" t="s">
        <v>57</v>
      </c>
      <c r="C25">
        <v>54000</v>
      </c>
    </row>
    <row r="26" spans="2:3" ht="15">
      <c r="B26" t="s">
        <v>58</v>
      </c>
      <c r="C26">
        <v>3807.8</v>
      </c>
    </row>
    <row r="27" spans="1:3" ht="15">
      <c r="A27">
        <v>7</v>
      </c>
      <c r="B27" t="s">
        <v>60</v>
      </c>
      <c r="C27">
        <v>285242.30000000005</v>
      </c>
    </row>
    <row r="28" spans="2:3" ht="15">
      <c r="B28" t="s">
        <v>57</v>
      </c>
      <c r="C28">
        <v>194359.9</v>
      </c>
    </row>
    <row r="29" spans="2:3" ht="15">
      <c r="B29" t="s">
        <v>58</v>
      </c>
      <c r="C29">
        <v>90882.4</v>
      </c>
    </row>
    <row r="30" spans="1:3" ht="15">
      <c r="A30">
        <v>8</v>
      </c>
      <c r="B30" t="s">
        <v>60</v>
      </c>
      <c r="C30">
        <v>122002.0869876125</v>
      </c>
    </row>
    <row r="31" spans="2:3" ht="15">
      <c r="B31" t="s">
        <v>57</v>
      </c>
      <c r="C31">
        <v>0</v>
      </c>
    </row>
    <row r="32" spans="2:3" ht="15">
      <c r="B32" t="s">
        <v>58</v>
      </c>
      <c r="C32">
        <v>122002.0869876125</v>
      </c>
    </row>
    <row r="33" spans="1:3" ht="15">
      <c r="A33">
        <v>9</v>
      </c>
      <c r="B33" t="s">
        <v>60</v>
      </c>
      <c r="C33">
        <v>727872.3500000001</v>
      </c>
    </row>
    <row r="34" spans="2:3" ht="15">
      <c r="B34" t="s">
        <v>57</v>
      </c>
      <c r="C34">
        <v>165510.9</v>
      </c>
    </row>
    <row r="35" spans="2:3" ht="15">
      <c r="B35" t="s">
        <v>58</v>
      </c>
      <c r="C35">
        <v>562361.45</v>
      </c>
    </row>
    <row r="36" spans="1:3" ht="15">
      <c r="A36">
        <v>10</v>
      </c>
      <c r="B36" t="s">
        <v>60</v>
      </c>
      <c r="C36">
        <v>604205.1437296671</v>
      </c>
    </row>
    <row r="37" spans="2:3" ht="15">
      <c r="B37" t="s">
        <v>57</v>
      </c>
      <c r="C37">
        <v>0</v>
      </c>
    </row>
    <row r="38" spans="2:3" ht="15">
      <c r="B38" t="s">
        <v>58</v>
      </c>
      <c r="C38">
        <v>604205.1437296671</v>
      </c>
    </row>
    <row r="39" spans="1:3" ht="15">
      <c r="A39">
        <v>11</v>
      </c>
      <c r="B39" t="s">
        <v>60</v>
      </c>
      <c r="C39">
        <v>2727</v>
      </c>
    </row>
    <row r="40" spans="2:3" ht="15">
      <c r="B40" t="s">
        <v>58</v>
      </c>
      <c r="C40">
        <v>2727</v>
      </c>
    </row>
    <row r="41" spans="1:4" ht="15">
      <c r="A41">
        <v>12</v>
      </c>
      <c r="B41" t="s">
        <v>62</v>
      </c>
      <c r="C41">
        <v>214440.87999999998</v>
      </c>
      <c r="D41">
        <v>214440.87999999998</v>
      </c>
    </row>
    <row r="42" spans="2:4" ht="15">
      <c r="B42" t="s">
        <v>57</v>
      </c>
      <c r="C42">
        <v>198431.3</v>
      </c>
      <c r="D42">
        <v>198431.3</v>
      </c>
    </row>
    <row r="43" spans="2:4" ht="15">
      <c r="B43" t="s">
        <v>58</v>
      </c>
      <c r="C43">
        <v>16009.58</v>
      </c>
      <c r="D43">
        <v>16009.58</v>
      </c>
    </row>
    <row r="44" spans="1:3" ht="15">
      <c r="A44">
        <v>13</v>
      </c>
      <c r="B44" t="s">
        <v>60</v>
      </c>
      <c r="C44">
        <v>10600</v>
      </c>
    </row>
    <row r="45" spans="2:3" ht="15">
      <c r="B45" t="s">
        <v>63</v>
      </c>
      <c r="C45">
        <v>0</v>
      </c>
    </row>
    <row r="46" spans="2:3" ht="15">
      <c r="B46" t="s">
        <v>64</v>
      </c>
      <c r="C46">
        <v>0</v>
      </c>
    </row>
    <row r="47" spans="2:3" ht="15">
      <c r="B47" t="s">
        <v>65</v>
      </c>
      <c r="C47">
        <v>10600</v>
      </c>
    </row>
    <row r="48" spans="1:3" ht="15">
      <c r="A48">
        <v>14</v>
      </c>
      <c r="B48" t="s">
        <v>60</v>
      </c>
      <c r="C48">
        <v>17735.6</v>
      </c>
    </row>
    <row r="49" spans="2:3" ht="15">
      <c r="B49" t="s">
        <v>63</v>
      </c>
      <c r="C49">
        <v>0</v>
      </c>
    </row>
    <row r="50" spans="2:3" ht="15">
      <c r="B50" t="s">
        <v>61</v>
      </c>
      <c r="C50">
        <v>10535.6</v>
      </c>
    </row>
    <row r="51" spans="2:3" ht="15">
      <c r="B51" t="s">
        <v>65</v>
      </c>
      <c r="C51">
        <v>7200</v>
      </c>
    </row>
    <row r="52" spans="1:4" ht="15">
      <c r="A52">
        <v>15</v>
      </c>
      <c r="B52" t="s">
        <v>60</v>
      </c>
      <c r="C52">
        <v>36000</v>
      </c>
      <c r="D52">
        <v>36000</v>
      </c>
    </row>
    <row r="53" spans="2:4" ht="15">
      <c r="B53" t="s">
        <v>65</v>
      </c>
      <c r="C53">
        <v>36000</v>
      </c>
      <c r="D53">
        <v>36000</v>
      </c>
    </row>
    <row r="54" spans="1:4" ht="15">
      <c r="A54">
        <v>16</v>
      </c>
      <c r="B54" t="s">
        <v>60</v>
      </c>
      <c r="C54">
        <v>10873.59</v>
      </c>
      <c r="D54">
        <v>24260</v>
      </c>
    </row>
    <row r="55" spans="2:4" ht="15">
      <c r="B55" t="s">
        <v>63</v>
      </c>
      <c r="C55">
        <v>0</v>
      </c>
      <c r="D55">
        <v>0</v>
      </c>
    </row>
    <row r="56" spans="2:4" ht="15">
      <c r="B56" t="s">
        <v>66</v>
      </c>
      <c r="C56">
        <v>3000</v>
      </c>
      <c r="D56">
        <v>500</v>
      </c>
    </row>
    <row r="57" spans="2:4" ht="15">
      <c r="B57" t="s">
        <v>65</v>
      </c>
      <c r="C57">
        <v>10873.59</v>
      </c>
      <c r="D57">
        <v>24260</v>
      </c>
    </row>
    <row r="58" spans="2:4" ht="15">
      <c r="B58" t="s">
        <v>67</v>
      </c>
      <c r="C58">
        <v>520</v>
      </c>
      <c r="D58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2017-11-10T07:00:19Z</cp:lastPrinted>
  <dcterms:created xsi:type="dcterms:W3CDTF">2006-09-16T00:00:00Z</dcterms:created>
  <dcterms:modified xsi:type="dcterms:W3CDTF">2017-11-10T07:00:57Z</dcterms:modified>
  <cp:category/>
  <cp:version/>
  <cp:contentType/>
  <cp:contentStatus/>
</cp:coreProperties>
</file>